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55" yWindow="15" windowWidth="12195" windowHeight="12105" tabRatio="879" firstSheet="1" activeTab="1"/>
  </bookViews>
  <sheets>
    <sheet name="Austin MultiFamily Report 2Q16" sheetId="1" r:id="rId1"/>
    <sheet name="Analysis" sheetId="2" r:id="rId2"/>
    <sheet name="Graph of Units Submitted" sheetId="3" r:id="rId3"/>
    <sheet name="Pipeline Summary" sheetId="4" r:id="rId4"/>
    <sheet name="Changes" sheetId="5" r:id="rId5"/>
    <sheet name="Data" sheetId="6" r:id="rId6"/>
  </sheets>
  <definedNames>
    <definedName name="_10__123Graph_LBL_ACHART_1" localSheetId="4" hidden="1">#REF!</definedName>
    <definedName name="_10__123Graph_LBL_ACHART_1" localSheetId="5" hidden="1">'Data'!$I$1319:$I$1319</definedName>
    <definedName name="_10__123Graph_LBL_ACHART_1" hidden="1">#REF!</definedName>
    <definedName name="_12__123Graph_XCHART_1" localSheetId="4" hidden="1">#REF!</definedName>
    <definedName name="_12__123Graph_XCHART_1" localSheetId="5" hidden="1">'Data'!#REF!</definedName>
    <definedName name="_12__123Graph_XCHART_1" hidden="1">#REF!</definedName>
    <definedName name="_14__123Graph_XCHART_2" localSheetId="4" hidden="1">#REF!</definedName>
    <definedName name="_14__123Graph_XCHART_2" localSheetId="5" hidden="1">'Data'!#REF!</definedName>
    <definedName name="_14__123Graph_XCHART_2" hidden="1">#REF!</definedName>
    <definedName name="_16__123Graph_XCHART_3" localSheetId="4" hidden="1">#REF!</definedName>
    <definedName name="_16__123Graph_XCHART_3" localSheetId="5" hidden="1">'Data'!#REF!</definedName>
    <definedName name="_16__123Graph_XCHART_3" hidden="1">#REF!</definedName>
    <definedName name="_18__123Graph_XCHART_4" localSheetId="4" hidden="1">#REF!</definedName>
    <definedName name="_18__123Graph_XCHART_4" localSheetId="5" hidden="1">'Data'!$AR$1404:$AR$1430</definedName>
    <definedName name="_18__123Graph_XCHART_4" hidden="1">#REF!</definedName>
    <definedName name="_2__123Graph_ACHART_1" localSheetId="4" hidden="1">#REF!</definedName>
    <definedName name="_2__123Graph_ACHART_1" localSheetId="5" hidden="1">'Data'!#REF!</definedName>
    <definedName name="_2__123Graph_ACHART_1" hidden="1">#REF!</definedName>
    <definedName name="_4__123Graph_ACHART_2" localSheetId="4" hidden="1">#REF!</definedName>
    <definedName name="_4__123Graph_ACHART_2" localSheetId="5" hidden="1">'Data'!#REF!</definedName>
    <definedName name="_4__123Graph_ACHART_2" hidden="1">#REF!</definedName>
    <definedName name="_6__123Graph_ACHART_3" localSheetId="4" hidden="1">#REF!</definedName>
    <definedName name="_6__123Graph_ACHART_3" localSheetId="5" hidden="1">'Data'!#REF!</definedName>
    <definedName name="_6__123Graph_ACHART_3" hidden="1">#REF!</definedName>
    <definedName name="_8__123Graph_BCHART_4" localSheetId="4" hidden="1">#REF!</definedName>
    <definedName name="_8__123Graph_BCHART_4" localSheetId="5" hidden="1">'Data'!$AS$1404:$AS$1430</definedName>
    <definedName name="_8__123Graph_BCHART_4" hidden="1">#REF!</definedName>
    <definedName name="_Key1" localSheetId="4" hidden="1">#REF!</definedName>
    <definedName name="_Key1" localSheetId="5" hidden="1">'Data'!$F$90:$F$980</definedName>
    <definedName name="_Key1" hidden="1">#REF!</definedName>
    <definedName name="_Order1" hidden="1">255</definedName>
    <definedName name="_Sort" localSheetId="4" hidden="1">#REF!</definedName>
    <definedName name="_Sort" localSheetId="5" hidden="1">'Data'!$F$90:$V$980</definedName>
    <definedName name="_Sort" hidden="1">#REF!</definedName>
    <definedName name="_xlnm.Print_Area" localSheetId="1">'Analysis'!$D$8:$R$71</definedName>
    <definedName name="_xlnm.Print_Area" localSheetId="0">'Austin MultiFamily Report 2Q16'!$B$5:$C$23</definedName>
    <definedName name="_xlnm.Print_Area" localSheetId="4">'Changes'!#REF!</definedName>
    <definedName name="_xlnm.Print_Area" localSheetId="5">'Data'!$F$9:$V$1181</definedName>
    <definedName name="_xlnm.Print_Area" localSheetId="2">'Graph of Units Submitted'!$B$5:$O$34</definedName>
    <definedName name="_xlnm.Print_Area" localSheetId="3">'Pipeline Summary'!$D$5:$N$79</definedName>
    <definedName name="t" localSheetId="4" hidden="1">#REF!</definedName>
    <definedName name="t" hidden="1">#REF!</definedName>
    <definedName name="w" localSheetId="4" hidden="1">#REF!</definedName>
    <definedName name="w" hidden="1">#REF!</definedName>
    <definedName name="wwww" localSheetId="4" hidden="1">#REF!</definedName>
    <definedName name="wwww" hidden="1">#REF!</definedName>
  </definedNames>
  <calcPr fullCalcOnLoad="1"/>
</workbook>
</file>

<file path=xl/comments4.xml><?xml version="1.0" encoding="utf-8"?>
<comments xmlns="http://schemas.openxmlformats.org/spreadsheetml/2006/main">
  <authors>
    <author>CTM</author>
    <author>Robinson, Ryan</author>
  </authors>
  <commentList>
    <comment ref="G43" authorId="0">
      <text>
        <r>
          <rPr>
            <b/>
            <sz val="8"/>
            <rFont val="Tahoma"/>
            <family val="2"/>
          </rPr>
          <t>CTM:</t>
        </r>
        <r>
          <rPr>
            <sz val="14"/>
            <rFont val="Tahoma"/>
            <family val="2"/>
          </rPr>
          <t xml:space="preserve">
The total number of units under construction decreased significantly from the 3rd to the 4th quarter due to a "clean up"operation of the data.  Many projects that had a status of Construction had actually been completed at some point in the past.</t>
        </r>
      </text>
    </comment>
    <comment ref="H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 xml:space="preserve">see Notes Section
</t>
        </r>
      </text>
    </comment>
    <comment ref="G12" authorId="1">
      <text>
        <r>
          <rPr>
            <b/>
            <sz val="8"/>
            <rFont val="Tahoma"/>
            <family val="2"/>
          </rPr>
          <t>Robinson, Ryan:</t>
        </r>
        <r>
          <rPr>
            <sz val="8"/>
            <rFont val="Tahoma"/>
            <family val="2"/>
          </rPr>
          <t xml:space="preserve">
</t>
        </r>
        <r>
          <rPr>
            <sz val="16"/>
            <rFont val="Times New Roman"/>
            <family val="1"/>
          </rPr>
          <t>see Notes Section</t>
        </r>
      </text>
    </comment>
  </commentList>
</comments>
</file>

<file path=xl/sharedStrings.xml><?xml version="1.0" encoding="utf-8"?>
<sst xmlns="http://schemas.openxmlformats.org/spreadsheetml/2006/main" count="11494" uniqueCount="6015">
  <si>
    <t>7233 MANCHACA RD</t>
  </si>
  <si>
    <t>SP-06-0135C</t>
  </si>
  <si>
    <t>SP-06-0085C.SH</t>
  </si>
  <si>
    <t>1601 MIRIAM AVE</t>
  </si>
  <si>
    <t>Parker Lane Seniors Housing (Smart Housing)</t>
  </si>
  <si>
    <t>Twenty-One 24 Lofts</t>
  </si>
  <si>
    <t>Stassney Townhomes</t>
  </si>
  <si>
    <t>Willow Branch Lofts</t>
  </si>
  <si>
    <t>4429 Eck Lane</t>
  </si>
  <si>
    <t>706 W MARTIN LUTHER KING BLVD</t>
  </si>
  <si>
    <t>9716 FM 2222 RD</t>
  </si>
  <si>
    <t>6638 COMANCHE TRL</t>
  </si>
  <si>
    <t>SP-06-0318C</t>
  </si>
  <si>
    <t>2608 E 6TH ST</t>
  </si>
  <si>
    <t xml:space="preserve">2206 THORNTON RD   </t>
  </si>
  <si>
    <t>SP-2007-0649C</t>
  </si>
  <si>
    <t xml:space="preserve">1500 S LAMAR BLVD    </t>
  </si>
  <si>
    <t>SP-2007-0652D</t>
  </si>
  <si>
    <t>SP-2007-0686C</t>
  </si>
  <si>
    <t>Riverside West Townhomes</t>
  </si>
  <si>
    <t xml:space="preserve">2001  FARO DR   </t>
  </si>
  <si>
    <t>SPC-2007-0691A</t>
  </si>
  <si>
    <t>Sweetbriar Condominiums Phase 2-B</t>
  </si>
  <si>
    <t xml:space="preserve">512  EBERHART LN   </t>
  </si>
  <si>
    <t>SP-2007-0701C</t>
  </si>
  <si>
    <t>Bonneville Townhomes</t>
  </si>
  <si>
    <t xml:space="preserve">700  SAN MARCOS ST   </t>
  </si>
  <si>
    <t>SP-2007-0710C</t>
  </si>
  <si>
    <t xml:space="preserve">1309  WOODLAWN BLVD   </t>
  </si>
  <si>
    <t>SP-2007-0719C</t>
  </si>
  <si>
    <t>Castle Condos</t>
  </si>
  <si>
    <t xml:space="preserve">1109 W 11TH ST   </t>
  </si>
  <si>
    <t xml:space="preserve">1115 W 11TH ST   </t>
  </si>
  <si>
    <t>Villas at Canyon Creek</t>
  </si>
  <si>
    <t>78726</t>
  </si>
  <si>
    <t>SP-2007-0724C.SH</t>
  </si>
  <si>
    <t>Block at 26th</t>
  </si>
  <si>
    <t xml:space="preserve"> W 26TH ST   </t>
  </si>
  <si>
    <t xml:space="preserve">Platinum Lakeline </t>
  </si>
  <si>
    <t>1901 Onion Creek Parkway</t>
  </si>
  <si>
    <t>2q08</t>
  </si>
  <si>
    <t xml:space="preserve">401 GUADALUPE ST    </t>
  </si>
  <si>
    <t>SP-2008-0135C</t>
  </si>
  <si>
    <t xml:space="preserve">404 ALPINE RD   </t>
  </si>
  <si>
    <t>SP-2008-0155C</t>
  </si>
  <si>
    <t xml:space="preserve">SP-00-2221D  </t>
  </si>
  <si>
    <t>3801 S Congress Av</t>
  </si>
  <si>
    <t>Rob Steele, R &amp; K Contractors</t>
  </si>
  <si>
    <t>3100 W William Cannon Drive</t>
  </si>
  <si>
    <t>Art Carpenter/JPI Texas</t>
  </si>
  <si>
    <t>512-322-5510</t>
  </si>
  <si>
    <t>Robert W. Klassen, Architect</t>
  </si>
  <si>
    <t>512-328-4602</t>
  </si>
  <si>
    <t>1Q82</t>
  </si>
  <si>
    <t>SP-95-0431C</t>
  </si>
  <si>
    <t>Sage Group, Randall Dove</t>
  </si>
  <si>
    <t>210-493-3747</t>
  </si>
  <si>
    <t>SP-94-0026D</t>
  </si>
  <si>
    <t>2410 Leon St</t>
  </si>
  <si>
    <t>8601 Anderson Mill Rd</t>
  </si>
  <si>
    <t>4607 AGARITA CV</t>
  </si>
  <si>
    <t>East Avenue Mixed Use (parcels 8B, 8C and 9--Concordia Site)</t>
  </si>
  <si>
    <t>Janna Renfro</t>
  </si>
  <si>
    <t>James McCann, Longaro &amp; Clark</t>
  </si>
  <si>
    <t>Jennifer Royal, Bury and Partners</t>
  </si>
  <si>
    <t>11700 Rock Rose Avenue</t>
  </si>
  <si>
    <t>Mike Knox</t>
  </si>
  <si>
    <t>Taylor Andrews, Novare Group</t>
  </si>
  <si>
    <t>499-8832</t>
  </si>
  <si>
    <t>James Brewer, Gray and Jansing</t>
  </si>
  <si>
    <t>Hunter Shadburne, Austin Civil Eng.</t>
  </si>
  <si>
    <t>Marc Dickey, ATS Engineers</t>
  </si>
  <si>
    <t xml:space="preserve">F.P. Howland, Noble Engineering  </t>
  </si>
  <si>
    <t>David Carroll, Davcar Engineering</t>
  </si>
  <si>
    <t>Manny Reynoso, Cunningham Allen Inc.</t>
  </si>
  <si>
    <t xml:space="preserve">Verandah at Grandview Hills </t>
  </si>
  <si>
    <t>Laura Knott</t>
  </si>
  <si>
    <t>SP-02-0393C.SH</t>
  </si>
  <si>
    <t>4600 NUCKOLS CROSSING RD</t>
  </si>
  <si>
    <t>SP-02-0396C.SH</t>
  </si>
  <si>
    <t>7310 E BEN WHITE BLVD</t>
  </si>
  <si>
    <t>Frank  Meece</t>
  </si>
  <si>
    <t>633-1453</t>
  </si>
  <si>
    <t>SP-02-0416C</t>
  </si>
  <si>
    <t>David  Young</t>
  </si>
  <si>
    <t>306-8494</t>
  </si>
  <si>
    <t>SP-02-0414C</t>
  </si>
  <si>
    <t>2632 Century Park Blvd</t>
  </si>
  <si>
    <t>Melvin W Bilich, Lumbermann's</t>
  </si>
  <si>
    <t>Joseph Isaja, Bury-Pittman</t>
  </si>
  <si>
    <t>SPC-99-0128C</t>
  </si>
  <si>
    <t>300 West Avenue</t>
  </si>
  <si>
    <t>Kent Collins, Post Apartment Homes</t>
  </si>
  <si>
    <t>970-770-5151</t>
  </si>
  <si>
    <t>Stoneleigh South (Deer Park)</t>
  </si>
  <si>
    <t>Talavera North</t>
  </si>
  <si>
    <t>MLK Metro Station Apartments</t>
  </si>
  <si>
    <t>SP-04-0296C</t>
  </si>
  <si>
    <t>6201 RIVER PLACE BLVD</t>
  </si>
  <si>
    <t>SP-04-0324D</t>
  </si>
  <si>
    <t>SP-04-0336C</t>
  </si>
  <si>
    <t>907 DUNCAN LN</t>
  </si>
  <si>
    <t>1800 Willow Creek Dr</t>
  </si>
  <si>
    <t>333 E Slaughter Ln</t>
  </si>
  <si>
    <t>2101 North Lamar Boulevard</t>
  </si>
  <si>
    <t>Ron Scharfe</t>
  </si>
  <si>
    <t>261-4457</t>
  </si>
  <si>
    <t>SP-95-0254C</t>
  </si>
  <si>
    <t xml:space="preserve">Scofield Farms (Acacia Park) </t>
  </si>
  <si>
    <t>13401 Metric Boulevard</t>
  </si>
  <si>
    <t>Mike Arnke/Acacia Construction</t>
  </si>
  <si>
    <t>Scofield Farms Villas (resub of SP-05-1652C)</t>
  </si>
  <si>
    <t>10450853, 10013663</t>
  </si>
  <si>
    <t>10460906, 308168</t>
  </si>
  <si>
    <t>512.306.0228</t>
  </si>
  <si>
    <t>500 West 5th Street</t>
  </si>
  <si>
    <t>James McCann, Longaro and Clark</t>
  </si>
  <si>
    <t>1415 West 51st Street</t>
  </si>
  <si>
    <t>Los Guapos Condos and Mixed Use</t>
  </si>
  <si>
    <t>512.669.5560</t>
  </si>
  <si>
    <t>Brad Lingvai, Big Red Dog Engineering</t>
  </si>
  <si>
    <t>10440278, 300871</t>
  </si>
  <si>
    <t>10459510, 302966, 292110, 282999</t>
  </si>
  <si>
    <t>Fifteenth Street Condos</t>
  </si>
  <si>
    <t>Jimmy Nassour, Cedar Tree Developers</t>
  </si>
  <si>
    <t>512 329-6055</t>
  </si>
  <si>
    <t>Jerry Perales, Perales Engineering</t>
  </si>
  <si>
    <t>127 E Riverside Dr</t>
  </si>
  <si>
    <t>1304 Norwalk Ln</t>
  </si>
  <si>
    <t>4207 River Place Blvd</t>
  </si>
  <si>
    <t>1500 Summit St</t>
  </si>
  <si>
    <t>11909 Samsung Blvd</t>
  </si>
  <si>
    <t>603 Davis St</t>
  </si>
  <si>
    <t>8600 Brodie La</t>
  </si>
  <si>
    <t>8600 BRODIE LA</t>
  </si>
  <si>
    <t>9400 W PARMER LANE</t>
  </si>
  <si>
    <t>1201 E PALM VALLEY BLVD</t>
  </si>
  <si>
    <t>15312 F M 1325 RD</t>
  </si>
  <si>
    <t>1172 WEBBERVILLE ROAD</t>
  </si>
  <si>
    <t>10633 MANCHACA ROAD</t>
  </si>
  <si>
    <t>2600 GRACY FARMS LN</t>
  </si>
  <si>
    <t>3625 DUVAL RD</t>
  </si>
  <si>
    <t>Austin Overlook Condominiums (resub of SP-06-0762C)</t>
  </si>
  <si>
    <t>SP-06-0506C</t>
  </si>
  <si>
    <t>John Price, San Tierra LTD</t>
  </si>
  <si>
    <t>512-346-4300</t>
  </si>
  <si>
    <t>Alexan Mountain View</t>
  </si>
  <si>
    <t>8818 Travis Hills Dr</t>
  </si>
  <si>
    <t>8818 TRAVIS HILLS DR</t>
  </si>
  <si>
    <t>310843, 300211</t>
  </si>
  <si>
    <t>Brad Schubert, Equilibrium Development</t>
  </si>
  <si>
    <t>306-8981</t>
  </si>
  <si>
    <t xml:space="preserve">8315 West Dr (Volente)           </t>
  </si>
  <si>
    <t xml:space="preserve">8203 Sharon Rd (Volente)           </t>
  </si>
  <si>
    <t>SPC-99-0212B</t>
  </si>
  <si>
    <t>Commander's Point (resubmittal)</t>
  </si>
  <si>
    <t>Gary Mefford, West Campus Partners LP</t>
  </si>
  <si>
    <t>2601 Frate Barker Road</t>
  </si>
  <si>
    <t>Joann Eagle, Carlson, Brigance and Doering</t>
  </si>
  <si>
    <t>280-5160</t>
  </si>
  <si>
    <t>Jim Bennett, Bennett Consulting</t>
  </si>
  <si>
    <t>(512) 282-3079</t>
  </si>
  <si>
    <t>Cullen Apartments</t>
  </si>
  <si>
    <t>714-4744</t>
  </si>
  <si>
    <t>Mary Blount</t>
  </si>
  <si>
    <t>Belterra Condos (aka Copperfield Townhomes)</t>
  </si>
  <si>
    <t>SP-03-0442D</t>
  </si>
  <si>
    <t>226839, 208712</t>
  </si>
  <si>
    <t>Whitestones Above Lamar</t>
  </si>
  <si>
    <t>Brian Lott, Cullen Avenue</t>
  </si>
  <si>
    <t>512-502-2050</t>
  </si>
  <si>
    <t>2Q92</t>
  </si>
  <si>
    <t>SP-97-0305C</t>
  </si>
  <si>
    <t>AMLI at Monterrey Oaks</t>
  </si>
  <si>
    <t>4701 Monterey Oaks Blvd</t>
  </si>
  <si>
    <t>Tina Duron, AMLI Residential</t>
  </si>
  <si>
    <t>972-381-2811</t>
  </si>
  <si>
    <t>Construction</t>
  </si>
  <si>
    <t>3Q92</t>
  </si>
  <si>
    <t>SP-96-0345D</t>
  </si>
  <si>
    <t>AMLI at Wells Branch</t>
  </si>
  <si>
    <t>4700 N Capital Of Texas Hwy</t>
  </si>
  <si>
    <t>13501 Metric Blvd</t>
  </si>
  <si>
    <t>2201 Montopolis Dr</t>
  </si>
  <si>
    <t>1319 Lamar Square Dr</t>
  </si>
  <si>
    <t>Shady Hollow Gardens Townhomes (resub of SP-2007-0321D)</t>
  </si>
  <si>
    <t>Ovation (new submission)</t>
  </si>
  <si>
    <t>3Q08</t>
  </si>
  <si>
    <t>3q08</t>
  </si>
  <si>
    <t>SP-2011-0153C</t>
  </si>
  <si>
    <t>1504 COLLIER ST</t>
  </si>
  <si>
    <t>SP-2011-0133C</t>
  </si>
  <si>
    <t>Clearview Condos</t>
  </si>
  <si>
    <t>8001 S IH 35 SVRD NB</t>
  </si>
  <si>
    <t>SP-2011-0128D</t>
  </si>
  <si>
    <t>The Enclave at Westlake Drive</t>
  </si>
  <si>
    <t>SP-2011-0151C</t>
  </si>
  <si>
    <t>5601 E RIVERSIDE DR</t>
  </si>
  <si>
    <t>SP-2011-0122C</t>
  </si>
  <si>
    <t>Riverside West Condominiums</t>
  </si>
  <si>
    <t>11501 1/2 S IH 35 SVRD NB</t>
  </si>
  <si>
    <t>SP-2011-0179C</t>
  </si>
  <si>
    <t>78747</t>
  </si>
  <si>
    <t>SP-2011-0182C</t>
  </si>
  <si>
    <t>SP-2011-0114C</t>
  </si>
  <si>
    <t>SP-2011-0178C</t>
  </si>
  <si>
    <t>Wells Branch Creek Apartments</t>
  </si>
  <si>
    <t>SP-2011-0180C</t>
  </si>
  <si>
    <t>1219 S LAMAR BLVD</t>
  </si>
  <si>
    <t>SP-2011-0160C</t>
  </si>
  <si>
    <t>2401 LONGVIEW ST</t>
  </si>
  <si>
    <t>SP-2011-0140C.SH</t>
  </si>
  <si>
    <t>2401 Longview</t>
  </si>
  <si>
    <t>SP-2011-0139C</t>
  </si>
  <si>
    <t>SP-2011-0176C</t>
  </si>
  <si>
    <t>Domain IV Multi-Family (Block V)</t>
  </si>
  <si>
    <t>505 W 22ND ST</t>
  </si>
  <si>
    <t>SP-2011-0117C.SH</t>
  </si>
  <si>
    <t>512.494.8014</t>
  </si>
  <si>
    <t>Steven Frost, Vickery and Assoc.</t>
  </si>
  <si>
    <t>512.343.0766</t>
  </si>
  <si>
    <t>Way Atmadja, Way Consulting Engineers</t>
  </si>
  <si>
    <t>512.567.8766</t>
  </si>
  <si>
    <t>2815 GUADALUPE ST</t>
  </si>
  <si>
    <t>SP-05-1149D</t>
  </si>
  <si>
    <t>Longhorn Village at Steiner Ranch</t>
  </si>
  <si>
    <t>501 N Quinlan Park Rd</t>
  </si>
  <si>
    <t>501 N QUINLAN PARK RD</t>
  </si>
  <si>
    <t>Jana Rice, Cunningham-Allen</t>
  </si>
  <si>
    <t>SP-05-1373C</t>
  </si>
  <si>
    <t>271799, 245710</t>
  </si>
  <si>
    <t>1400 S. Congress-West (resub of SP-04-1118C)</t>
  </si>
  <si>
    <t>SP-04-1372C</t>
  </si>
  <si>
    <t>245094, 246667, 234342</t>
  </si>
  <si>
    <t>Guadalupe Flats (resub of SP-04-1163C, SP-04-0186C)</t>
  </si>
  <si>
    <t>SPX-04-1023</t>
  </si>
  <si>
    <t>Newning Avenue</t>
  </si>
  <si>
    <t>3001 South Congress Avenue</t>
  </si>
  <si>
    <t>SP-92-0147A</t>
  </si>
  <si>
    <t>Comanche Canyon Ranch Condos (resub of SP-06-0270D)</t>
  </si>
  <si>
    <t>Robert Logan Haug</t>
  </si>
  <si>
    <t>246-2100</t>
  </si>
  <si>
    <t>Alan Ballew</t>
  </si>
  <si>
    <t>(864) 267-4700</t>
  </si>
  <si>
    <t>Tom Teague, Westwood Residential</t>
  </si>
  <si>
    <t>(214) 237-0475</t>
  </si>
  <si>
    <t>1201 RIVER HILLS RD</t>
  </si>
  <si>
    <t>Mac Pike, Embarcadero Partners</t>
  </si>
  <si>
    <t>Versante Condos at Grandview</t>
  </si>
  <si>
    <t>Kelly J. Bell, Bury and Partners</t>
  </si>
  <si>
    <t>10495806, 10039806, 304247, 291670</t>
  </si>
  <si>
    <t>10464031, 304878</t>
  </si>
  <si>
    <t>310 W Alpine Rd</t>
  </si>
  <si>
    <t xml:space="preserve">2209 N FM 620 RD    </t>
  </si>
  <si>
    <t>Russell Kotara, Cunningham-Allen Inc.</t>
  </si>
  <si>
    <t xml:space="preserve">921 LUTHER LN   </t>
  </si>
  <si>
    <t>Andy Sarwal, East Avenue IG, LP</t>
  </si>
  <si>
    <t>Swanee 21 (resub of SP-2007-0410C)</t>
  </si>
  <si>
    <t>10118032, 10051550</t>
  </si>
  <si>
    <t>Donna Galati</t>
  </si>
  <si>
    <t>Mike Michaux, Michaux Development</t>
  </si>
  <si>
    <t>328-6767</t>
  </si>
  <si>
    <t>L.H. Rick Hardy, La Vid Development</t>
  </si>
  <si>
    <t>263-9446</t>
  </si>
  <si>
    <t>Casey Beasley, Kemp Management</t>
  </si>
  <si>
    <t>441-1062</t>
  </si>
  <si>
    <t>2Q08</t>
  </si>
  <si>
    <t>Canyon Creek Land, Ltd., Fred Eppright</t>
  </si>
  <si>
    <t>512-459-9300</t>
  </si>
  <si>
    <t>SPC-98-0392C</t>
  </si>
  <si>
    <t>Sonterra  II</t>
  </si>
  <si>
    <t>Spraddle Creek   (Fairfield at Davis Springs)</t>
  </si>
  <si>
    <t>Paul Johnson, Fairfield Residential</t>
  </si>
  <si>
    <t>11203 F M 2222 RD</t>
  </si>
  <si>
    <t>14745 Merilltown Drive</t>
  </si>
  <si>
    <t>SP-93-0203C</t>
  </si>
  <si>
    <t>12113 Metric Blvd</t>
  </si>
  <si>
    <t>SP-93-0535C</t>
  </si>
  <si>
    <t>SP-2011-0064C</t>
  </si>
  <si>
    <t>1513 Forest Trail</t>
  </si>
  <si>
    <t>512-297-5019</t>
  </si>
  <si>
    <t>The Quarters at Bandera House</t>
  </si>
  <si>
    <t>Lakeshore Apartments, Phase I</t>
  </si>
  <si>
    <t>2223 Waterloo City Lane</t>
  </si>
  <si>
    <t>Brownstone Arms (resub of SP-06-0408C)</t>
  </si>
  <si>
    <t>SP-2008-0524C</t>
  </si>
  <si>
    <t>1713 Bluebonnet Lane</t>
  </si>
  <si>
    <t xml:space="preserve">1713  BLUEBONNET LN   </t>
  </si>
  <si>
    <t>SP-2008-0579C</t>
  </si>
  <si>
    <t>Altman- Ridgeline Apartments</t>
  </si>
  <si>
    <t xml:space="preserve">12700 RIDGELINE BLVD   </t>
  </si>
  <si>
    <t>78613</t>
  </si>
  <si>
    <t>Sam Walker, Kimley-Horn Assoc.</t>
  </si>
  <si>
    <t>512.418.1771</t>
  </si>
  <si>
    <t>Jon Domingue, Hanrahan-Prichard</t>
  </si>
  <si>
    <t>459-4734</t>
  </si>
  <si>
    <t>2906 S 1St St</t>
  </si>
  <si>
    <t>2906 S 1ST ST</t>
  </si>
  <si>
    <t>MJ Neal Architects</t>
  </si>
  <si>
    <t>443-1903</t>
  </si>
  <si>
    <t>SP-05-1131C</t>
  </si>
  <si>
    <t>Oak Shadow Condominiums</t>
  </si>
  <si>
    <t>8518 Fathom Cir</t>
  </si>
  <si>
    <t>8518 FATHOM CIR</t>
  </si>
  <si>
    <t>Adam Ramirez, Fisher Hagood</t>
  </si>
  <si>
    <t>244-1546</t>
  </si>
  <si>
    <t>SP-05-0045C</t>
  </si>
  <si>
    <t>Speedway Condos</t>
  </si>
  <si>
    <t>3007 - 3011 Speedway</t>
  </si>
  <si>
    <t>Stephen Maida, Speedway Condos</t>
  </si>
  <si>
    <t>467-9852</t>
  </si>
  <si>
    <t>701 WOODWARD ST</t>
  </si>
  <si>
    <t>1900 GATTIS SCHOOL ROAD</t>
  </si>
  <si>
    <t xml:space="preserve">7631 W US HWY 290 </t>
  </si>
  <si>
    <t>Rudy Belton, Riverhorse Equities</t>
  </si>
  <si>
    <t>454-6200</t>
  </si>
  <si>
    <t xml:space="preserve">11701 N F M 620 RD </t>
  </si>
  <si>
    <t>6804 N CAPITAL OF TX HWY</t>
  </si>
  <si>
    <t>512-329-9537</t>
  </si>
  <si>
    <t>SP-93-0356C</t>
  </si>
  <si>
    <t xml:space="preserve">Stonegate Section II </t>
  </si>
  <si>
    <t>13601 Elm Ridge Ln</t>
  </si>
  <si>
    <t>Stonehaven Phase I</t>
  </si>
  <si>
    <t>2100 Louis Henna Blvd.</t>
  </si>
  <si>
    <t>Eskew Place</t>
  </si>
  <si>
    <t>Estates of Rockcliff Condos</t>
  </si>
  <si>
    <t>George Parsons, Parsons-Strohmeyer Living</t>
  </si>
  <si>
    <t>320-8833</t>
  </si>
  <si>
    <t>Fairfield at Southpark Meadows South</t>
  </si>
  <si>
    <t>3206 GRANDVIEW ST</t>
  </si>
  <si>
    <t>Marshall Durrett, Grandview Partners</t>
  </si>
  <si>
    <t>472-3100</t>
  </si>
  <si>
    <t>Fairfield Residential at Woodland Park (several re-subs)</t>
  </si>
  <si>
    <t>Fred Purcell, MRG15HILINE LP</t>
  </si>
  <si>
    <t>266-6393</t>
  </si>
  <si>
    <t>Richard Coons, So-Co Mixed Use LTD</t>
  </si>
  <si>
    <t>657-4405</t>
  </si>
  <si>
    <t>SP-2007-0635C</t>
  </si>
  <si>
    <t>603 BRUSHY ST</t>
  </si>
  <si>
    <t>Perry Lorenz</t>
  </si>
  <si>
    <t>478-8774</t>
  </si>
  <si>
    <t>2Q99</t>
  </si>
  <si>
    <t>1Q92</t>
  </si>
  <si>
    <t>Casulo Condos</t>
  </si>
  <si>
    <t>3005 S IH 35</t>
  </si>
  <si>
    <t>Sheng-Ting Chen, Texas Village Austin LTD</t>
  </si>
  <si>
    <t>442-2961</t>
  </si>
  <si>
    <t>SP-2007-0733C</t>
  </si>
  <si>
    <t>Lotus Village Apartment Homes</t>
  </si>
  <si>
    <t>Morris Curtis, House of Tudors</t>
  </si>
  <si>
    <t>Balcones Condominiums (new submission for site)</t>
  </si>
  <si>
    <t>Jerome R. Perales, Perales Engineering</t>
  </si>
  <si>
    <t>Ricardo DeCamps, Big Red Dog Engineering</t>
  </si>
  <si>
    <t xml:space="preserve">SP-98-0319C              </t>
  </si>
  <si>
    <t>SP-96-0372D</t>
  </si>
  <si>
    <t>4106 Mansfield Dam Road</t>
  </si>
  <si>
    <t>Peter Von Andrian</t>
  </si>
  <si>
    <t>512-266-8886</t>
  </si>
  <si>
    <t>SP-98-0235C</t>
  </si>
  <si>
    <t>Goodrich Place Condos</t>
  </si>
  <si>
    <t>2114 Goodrich Avenue</t>
  </si>
  <si>
    <t>SP-95-0321C</t>
  </si>
  <si>
    <t xml:space="preserve">Country Club Creek </t>
  </si>
  <si>
    <t>SP-01-0264C</t>
  </si>
  <si>
    <t>4501 East Riverside Drive</t>
  </si>
  <si>
    <t>John Noell/Urban Design Group</t>
  </si>
  <si>
    <t xml:space="preserve">10300 Morado Cove                                </t>
  </si>
  <si>
    <t>SP-04-0123C</t>
  </si>
  <si>
    <t>North Loop Court</t>
  </si>
  <si>
    <t>508 E 53rd Street</t>
  </si>
  <si>
    <t>508 E 53RD STREET</t>
  </si>
  <si>
    <t>Chris Roberts, KRDB</t>
  </si>
  <si>
    <t>374-0946</t>
  </si>
  <si>
    <t>Jefferson at Stonehollow Section II</t>
  </si>
  <si>
    <t>11915 Stonehollow Dr</t>
  </si>
  <si>
    <t>Jefferson at Sunset Valley</t>
  </si>
  <si>
    <t>SP-05-1195C(XT)</t>
  </si>
  <si>
    <t>SP-05-1165C(XT)</t>
  </si>
  <si>
    <t>SP-2008-0593C</t>
  </si>
  <si>
    <t>5500 Brodie Lane</t>
  </si>
  <si>
    <t>John Lichon</t>
  </si>
  <si>
    <t>860-241-0141</t>
  </si>
  <si>
    <t>SP-96-0417C</t>
  </si>
  <si>
    <t>Falcon Ridge</t>
  </si>
  <si>
    <t xml:space="preserve">SP-00-2133C  </t>
  </si>
  <si>
    <t>Christine Sullivan</t>
  </si>
  <si>
    <t>328-2693</t>
  </si>
  <si>
    <t>4Q03</t>
  </si>
  <si>
    <t>SP-03-0453C.SH</t>
  </si>
  <si>
    <t>The Boulevard (Smart Housing)</t>
  </si>
  <si>
    <t>1201 Grove Blvd</t>
  </si>
  <si>
    <t>1201 GROVE BLVD</t>
  </si>
  <si>
    <t>SP-03-0476C.SH</t>
  </si>
  <si>
    <t>SP-2009-0090C</t>
  </si>
  <si>
    <t>Jim Cummings, FS Ventures LP</t>
  </si>
  <si>
    <t>373-4600</t>
  </si>
  <si>
    <t>305316, 282477</t>
  </si>
  <si>
    <t>Alexan @ Vaught Ranch (resub of SP-05-1499D)</t>
  </si>
  <si>
    <t>305369, 293376</t>
  </si>
  <si>
    <t>Richard Brownjohn, Legacy Residential</t>
  </si>
  <si>
    <t>(972) 728-7216</t>
  </si>
  <si>
    <t>Legacy at Town Lake</t>
  </si>
  <si>
    <t>Manny Farahani, ASC-Qual Ridge Props.</t>
  </si>
  <si>
    <t>452-9902</t>
  </si>
  <si>
    <t>300 FERGUSON DRIVE</t>
  </si>
  <si>
    <t>Raymond Chan, Chan and Associates</t>
  </si>
  <si>
    <t>480-8155</t>
  </si>
  <si>
    <t>210-525-8788</t>
  </si>
  <si>
    <t>SP-96-0234C</t>
  </si>
  <si>
    <t>Barnhart Multifamily</t>
  </si>
  <si>
    <t>12612 North Lamar Blvd</t>
  </si>
  <si>
    <t>na</t>
  </si>
  <si>
    <t>SP-2007-0393C(XT3)</t>
  </si>
  <si>
    <t>SP-2007-0394C(XT3)</t>
  </si>
  <si>
    <t>10698232, 10601974, 10516964, 10049328</t>
  </si>
  <si>
    <t>10698237, 10602007, 10516949, 10049316</t>
  </si>
  <si>
    <t>419-1800</t>
  </si>
  <si>
    <t xml:space="preserve">SP-98-0340C              </t>
  </si>
  <si>
    <t>St. Edwards Apartments, Phase II</t>
  </si>
  <si>
    <t>271819, 245711</t>
  </si>
  <si>
    <t>4q01</t>
  </si>
  <si>
    <t>3q01</t>
  </si>
  <si>
    <t>2q01</t>
  </si>
  <si>
    <t>1q01</t>
  </si>
  <si>
    <t>3q06</t>
  </si>
  <si>
    <t>SP-06-0424C</t>
  </si>
  <si>
    <t>2225 E 6TH ST</t>
  </si>
  <si>
    <t>SP-06-0500C</t>
  </si>
  <si>
    <t>Lena Lund, Sarah Crocker Consultants</t>
  </si>
  <si>
    <t>476-6598</t>
  </si>
  <si>
    <t xml:space="preserve">SP-00-2191C  </t>
  </si>
  <si>
    <t xml:space="preserve">SP-00-2212C  </t>
  </si>
  <si>
    <t>322-5510</t>
  </si>
  <si>
    <t xml:space="preserve">SP-00-2194C  </t>
  </si>
  <si>
    <t>John Paul, Arrowhead Partnership</t>
  </si>
  <si>
    <t>380-0123</t>
  </si>
  <si>
    <t xml:space="preserve">85-09-2269   </t>
  </si>
  <si>
    <t>Jeffrey Dochen</t>
  </si>
  <si>
    <t xml:space="preserve">Mearns Meadow Apartments                                                                                                                                                                           </t>
  </si>
  <si>
    <t xml:space="preserve">914 East Rundberg Lane </t>
  </si>
  <si>
    <t>Scott Lynn</t>
  </si>
  <si>
    <t>972-269-0600</t>
  </si>
  <si>
    <t>150 Cypress Creek Road</t>
  </si>
  <si>
    <t>SP-96-0242C</t>
  </si>
  <si>
    <t>Melrose Apartments (Phase I and Phase II)</t>
  </si>
  <si>
    <t>1300 Crossing Place</t>
  </si>
  <si>
    <t>Bill Greif</t>
  </si>
  <si>
    <t>SP-93-0013C</t>
  </si>
  <si>
    <t>Mesa Verde</t>
  </si>
  <si>
    <t>16107 WHITE RIVER BOULEVARD</t>
  </si>
  <si>
    <t>4900 E OLTORF ST</t>
  </si>
  <si>
    <t>1702 S LAMAR BLVD</t>
  </si>
  <si>
    <t>SP-99-0172B(XT2)</t>
  </si>
  <si>
    <t>4408 LONG CHAMP DR</t>
  </si>
  <si>
    <t>Jimmy Nassour, Cabot-Chase LTD</t>
  </si>
  <si>
    <t>474-2900</t>
  </si>
  <si>
    <t>West Villaggio</t>
  </si>
  <si>
    <t>San Gabriel; The (Smart Housing)</t>
  </si>
  <si>
    <t>Stassney Heights Multi-Family Development</t>
  </si>
  <si>
    <t>Bluebonnet Townhomes</t>
  </si>
  <si>
    <t>1621 Enfield</t>
  </si>
  <si>
    <t>512-346-1896</t>
  </si>
  <si>
    <t xml:space="preserve">2118 BRACKENRIDGE ST  </t>
  </si>
  <si>
    <t>A more detailed listing of projects that advanced to a new pipeline position.</t>
  </si>
  <si>
    <t>SP-03-0153C</t>
  </si>
  <si>
    <t>Western Oaks III G Condos</t>
  </si>
  <si>
    <t>5301 McCarty Lane</t>
  </si>
  <si>
    <t>5301 MCCARTY LANE</t>
  </si>
  <si>
    <t>Bobby Mann; Lumbermen's</t>
  </si>
  <si>
    <t>(512) 434-5786</t>
  </si>
  <si>
    <t>2Q03</t>
  </si>
  <si>
    <r>
      <t>Bee Cave Apartments (</t>
    </r>
    <r>
      <rPr>
        <b/>
        <sz val="12"/>
        <rFont val="Times New Roman"/>
        <family val="1"/>
      </rPr>
      <t>Falconhead</t>
    </r>
    <r>
      <rPr>
        <sz val="12"/>
        <rFont val="Times New Roman"/>
        <family val="1"/>
      </rPr>
      <t>)</t>
    </r>
  </si>
  <si>
    <t>Stoneleigh at Gracy Farms</t>
  </si>
  <si>
    <t>13882, 147260</t>
  </si>
  <si>
    <t>SP-99-2167C</t>
  </si>
  <si>
    <t>12505 Copperfield Dr</t>
  </si>
  <si>
    <t>Ron Madden</t>
  </si>
  <si>
    <t>343-2290</t>
  </si>
  <si>
    <t>SP-95-0284B</t>
  </si>
  <si>
    <t>Jefferson at Treetops, Phase B</t>
  </si>
  <si>
    <t>12118 Walnut Park Crossing</t>
  </si>
  <si>
    <t>SP-95-0452C</t>
  </si>
  <si>
    <t xml:space="preserve">Jefferson at Walker's Bluff </t>
  </si>
  <si>
    <t>12100 Metric Blvd</t>
  </si>
  <si>
    <t>Pearl Street South Block (Smart Housing)</t>
  </si>
  <si>
    <t>Pearl Street North Block (Smart Housing)</t>
  </si>
  <si>
    <t>Speedway Lofts</t>
  </si>
  <si>
    <t>J.R. Diepenbrock</t>
  </si>
  <si>
    <t>(480) 650-4501</t>
  </si>
  <si>
    <t>Apartments Above Stop-N-Tote</t>
  </si>
  <si>
    <t>Mohammad Ghulam</t>
  </si>
  <si>
    <t>296-0014</t>
  </si>
  <si>
    <t>295353, 192261</t>
  </si>
  <si>
    <t>Texan Shoal Creek (Smart Housing)</t>
  </si>
  <si>
    <t>293971, 172162</t>
  </si>
  <si>
    <t>Bridges on the Park (fka Austin Park Village)</t>
  </si>
  <si>
    <t>Zipcode</t>
  </si>
  <si>
    <t>401 East 5th Street</t>
  </si>
  <si>
    <t>350 CYPRESS CREEK ROAD</t>
  </si>
  <si>
    <t>310-475-7506</t>
  </si>
  <si>
    <t>SP-96-0156B</t>
  </si>
  <si>
    <t>Ashton Park at the Terrace</t>
  </si>
  <si>
    <t>2301 South Mo-Pac</t>
  </si>
  <si>
    <t>800 West 38th Street</t>
  </si>
  <si>
    <t>Austn City Lofts</t>
  </si>
  <si>
    <t>Hilton Tower Residences</t>
  </si>
  <si>
    <t>Escalon at Canyon Creek</t>
  </si>
  <si>
    <t>The Spanos Company, Jim Norman</t>
  </si>
  <si>
    <t>388-5203</t>
  </si>
  <si>
    <t>Michael Smith</t>
  </si>
  <si>
    <t>Nick Brown, Bury and Partners</t>
  </si>
  <si>
    <t>512.301.3389</t>
  </si>
  <si>
    <t>Jeff Shindler, Texas Design Interests</t>
  </si>
  <si>
    <t>Ron Czajkowski</t>
  </si>
  <si>
    <t>Cardinal Lane Apartments, Phase 2</t>
  </si>
  <si>
    <t>Stephen R. Jamison, Hanrahan-Prichard Eng.</t>
  </si>
  <si>
    <t>512.619.7159</t>
  </si>
  <si>
    <t>Rick Vaughn, Vaughn and Associates</t>
  </si>
  <si>
    <t>Cascades Condominiums</t>
  </si>
  <si>
    <t xml:space="preserve">Will Schnier, Big Red Dog Engineering </t>
  </si>
  <si>
    <t>Danny Miller, LJA Engineering and Surveying</t>
  </si>
  <si>
    <t>Megan Wanek, Bury and Partners</t>
  </si>
  <si>
    <t>Gibson Street Apartments</t>
  </si>
  <si>
    <t>512.394.1900</t>
  </si>
  <si>
    <t>Armando Portillo, Ward, Getz and Associates</t>
  </si>
  <si>
    <t>South Shore Apartments, Section 1</t>
  </si>
  <si>
    <t>Dwayne Shoppa, Bury and Partners</t>
  </si>
  <si>
    <t>Darren Huckert, Bury and Partners</t>
  </si>
  <si>
    <t>Block at 25th East (SMART Housing)</t>
  </si>
  <si>
    <t>10034290, 299900</t>
  </si>
  <si>
    <t>SP-2007-0592C</t>
  </si>
  <si>
    <t>Harris Ridge Condos</t>
  </si>
  <si>
    <t>78705</t>
  </si>
  <si>
    <t>SP-2007-0405C</t>
  </si>
  <si>
    <t>78702</t>
  </si>
  <si>
    <t xml:space="preserve">503 SWANEE DR  </t>
  </si>
  <si>
    <t>78752</t>
  </si>
  <si>
    <t>Zilker Park Lofts</t>
  </si>
  <si>
    <t xml:space="preserve">1900 BARTON SPRINGS RD  </t>
  </si>
  <si>
    <t>78704</t>
  </si>
  <si>
    <t>SP-2007-0416D</t>
  </si>
  <si>
    <t>SP-2007-0419C</t>
  </si>
  <si>
    <t>SP-2007-0420C</t>
  </si>
  <si>
    <t>SP-2008-0184C</t>
  </si>
  <si>
    <t xml:space="preserve">603 W LIVE OAK ST   </t>
  </si>
  <si>
    <t>SP-2008-0205C</t>
  </si>
  <si>
    <t>78748</t>
  </si>
  <si>
    <t xml:space="preserve">9025  BRODIE LN   </t>
  </si>
  <si>
    <t xml:space="preserve">501 E OLTORF ST   </t>
  </si>
  <si>
    <t>SP-2008-0207C</t>
  </si>
  <si>
    <t>78759</t>
  </si>
  <si>
    <t>Crescent at Stonelake</t>
  </si>
  <si>
    <t>John Jansing</t>
  </si>
  <si>
    <t>512-452-0371</t>
  </si>
  <si>
    <t>Expired</t>
  </si>
  <si>
    <t>SP-96-0321C</t>
  </si>
  <si>
    <t>Barton Hollow</t>
  </si>
  <si>
    <t>1701 Spyglass Drive</t>
  </si>
  <si>
    <t>Robert Heiser</t>
  </si>
  <si>
    <t>512-467-1696</t>
  </si>
  <si>
    <t>SP-97-0344C</t>
  </si>
  <si>
    <t xml:space="preserve">9900 MC NEIL DR   </t>
  </si>
  <si>
    <t>78750</t>
  </si>
  <si>
    <t>SP-2007-0582C</t>
  </si>
  <si>
    <t>707-7527</t>
  </si>
  <si>
    <t>1800 N F M 620 RD</t>
  </si>
  <si>
    <t>Jim Bennett</t>
  </si>
  <si>
    <t>John Needham</t>
  </si>
  <si>
    <t>476-7806</t>
  </si>
  <si>
    <t>478-8300</t>
  </si>
  <si>
    <t>Embarcadero Condos</t>
  </si>
  <si>
    <t>319944, 292553</t>
  </si>
  <si>
    <t>Cory Caudill, Susan Drive LTD</t>
  </si>
  <si>
    <t>299-3509</t>
  </si>
  <si>
    <t>Alan Muskin, Muskin/Cummins Partnership</t>
  </si>
  <si>
    <t>371-0037</t>
  </si>
  <si>
    <t>Jeff Schindler, Texas Design Interests</t>
  </si>
  <si>
    <t>Adam Rogers, Earnest Construction</t>
  </si>
  <si>
    <t>867-1609</t>
  </si>
  <si>
    <t>Casey Giles, Faulkner Engineering</t>
  </si>
  <si>
    <t>495-9470</t>
  </si>
  <si>
    <t>Dick Kemp, Morado Circle, LTD</t>
  </si>
  <si>
    <t>Joe Lamy, 507 Pressler, LTD</t>
  </si>
  <si>
    <t>Rob Lippincott, Al Pastor Inc.</t>
  </si>
  <si>
    <t>851-1090</t>
  </si>
  <si>
    <t>Tucker Lynch, Phoenix Properties</t>
  </si>
  <si>
    <t>(214) 880-0350</t>
  </si>
  <si>
    <t>Sage--O'Conner Associates</t>
  </si>
  <si>
    <t>478-1234</t>
  </si>
  <si>
    <t>4Q04</t>
  </si>
  <si>
    <t>244975, 172522</t>
  </si>
  <si>
    <t>244973, 171818</t>
  </si>
  <si>
    <t xml:space="preserve">Charles Nicholas, Minerva Ltd. </t>
  </si>
  <si>
    <t>481-8899</t>
  </si>
  <si>
    <t>SP-02-0232CS</t>
  </si>
  <si>
    <t>2212 PEARL ST</t>
  </si>
  <si>
    <t>Kathy Haught</t>
  </si>
  <si>
    <t>Billy Thogersen, Inter-Cooperative Council</t>
  </si>
  <si>
    <t>476-1957</t>
  </si>
  <si>
    <t>SP-02-0237C</t>
  </si>
  <si>
    <t>4500 E OLTORF ST</t>
  </si>
  <si>
    <t>SP-2008-0097C</t>
  </si>
  <si>
    <t>SP-2008-0098C</t>
  </si>
  <si>
    <t>SP-2008-0099C</t>
  </si>
  <si>
    <t xml:space="preserve">3401 OAK CREEK DR   </t>
  </si>
  <si>
    <t>SP-2008-0106C</t>
  </si>
  <si>
    <t>SP-2008-0114C</t>
  </si>
  <si>
    <t>Colonial Grand at Cityway</t>
  </si>
  <si>
    <t xml:space="preserve"> 1ST ST    </t>
  </si>
  <si>
    <t>SP-2008-0116C</t>
  </si>
  <si>
    <t>South 1st Street Mixed Use</t>
  </si>
  <si>
    <t xml:space="preserve">2901 1ST ST    </t>
  </si>
  <si>
    <t>SP-2008-0119CT</t>
  </si>
  <si>
    <t>916 Congress</t>
  </si>
  <si>
    <t xml:space="preserve">916 CONGRESS AVE   </t>
  </si>
  <si>
    <t>SP-2008-0129D</t>
  </si>
  <si>
    <t>Pyramid Drive Condo's</t>
  </si>
  <si>
    <t xml:space="preserve">1515 PYRAMID DR   </t>
  </si>
  <si>
    <t>John Allums, Cityville Inc.</t>
  </si>
  <si>
    <t>(469) 232-1308</t>
  </si>
  <si>
    <t>Eric Schiedler, Continental Ventures</t>
  </si>
  <si>
    <t>Harris Branch Apartments (SH)</t>
  </si>
  <si>
    <t>Duane Hutson, Comanche Canyon Inc.</t>
  </si>
  <si>
    <t>346-8181</t>
  </si>
  <si>
    <t>Matt McCormack, Cobalt Companies</t>
  </si>
  <si>
    <t>289-4175</t>
  </si>
  <si>
    <t>The Ends on Sixth</t>
  </si>
  <si>
    <t>Gail Whitfield, Eskew Place Inc.</t>
  </si>
  <si>
    <t>Cantebrea Crossing  (Rock Harbor)</t>
  </si>
  <si>
    <t>Courtyard Condominiums</t>
  </si>
  <si>
    <t>Presidio</t>
  </si>
  <si>
    <t>The Ranch</t>
  </si>
  <si>
    <t>9500 Parmer Lane</t>
  </si>
  <si>
    <t>SP-05-1476C</t>
  </si>
  <si>
    <t>12800 CENTER LAKE DR</t>
  </si>
  <si>
    <t>SP-05-1539C</t>
  </si>
  <si>
    <t>SP-05-1501C</t>
  </si>
  <si>
    <t>3226 W SLAUGHTER LN</t>
  </si>
  <si>
    <t>SP-05-1503C</t>
  </si>
  <si>
    <t>SP-05-1424C</t>
  </si>
  <si>
    <t>6708 MANCHACA RD</t>
  </si>
  <si>
    <t>SP-05-1428D</t>
  </si>
  <si>
    <t>2601 N QUINLAN PARK RD</t>
  </si>
  <si>
    <t>SP-05-1416C</t>
  </si>
  <si>
    <t>SP-05-1407C</t>
  </si>
  <si>
    <t>815 E 9TH ST</t>
  </si>
  <si>
    <t>SP-05-1582C.SH</t>
  </si>
  <si>
    <t>2300 NUECES ST</t>
  </si>
  <si>
    <t>SP-05-1531C.SH</t>
  </si>
  <si>
    <t>811 W SLAUGHTER LN</t>
  </si>
  <si>
    <t>SP-05-1389C</t>
  </si>
  <si>
    <t>SP-05-1340C</t>
  </si>
  <si>
    <t>9201 BRODIE LN</t>
  </si>
  <si>
    <t>SP-05-1490C</t>
  </si>
  <si>
    <t>Craig Brockman, AMLI</t>
  </si>
  <si>
    <t>Domain Parkside  [aka III Multi-Family (Blocks H &amp; T)]</t>
  </si>
  <si>
    <t>4Q11</t>
  </si>
  <si>
    <t>4q11</t>
  </si>
  <si>
    <t>Lamar Square Condominiums (resub of SP-2007-0380C)</t>
  </si>
  <si>
    <t>Hwy 620 At FM 2769</t>
  </si>
  <si>
    <t>Jessica Benson, Knight Real Estate</t>
  </si>
  <si>
    <t>The Lodge @ MT, PII (Seniors' Aff. Housing)</t>
  </si>
  <si>
    <t xml:space="preserve">SP-99-2037   </t>
  </si>
  <si>
    <t>Dale Norton, LCA Partnership</t>
  </si>
  <si>
    <t>477-6220</t>
  </si>
  <si>
    <t xml:space="preserve">SP-99-2108   </t>
  </si>
  <si>
    <t xml:space="preserve">SP-99-2119   </t>
  </si>
  <si>
    <t>Landcreek Development</t>
  </si>
  <si>
    <t>Villages of Sage Creek (Scofield Ranch Creekside)</t>
  </si>
  <si>
    <t>3400 S F M 620 RD</t>
  </si>
  <si>
    <t>Village of Bee Cave</t>
  </si>
  <si>
    <t>328-8154</t>
  </si>
  <si>
    <t>Jerry Green, SPR Limited</t>
  </si>
  <si>
    <t>214-826-6817</t>
  </si>
  <si>
    <t xml:space="preserve">SP-99-2056   </t>
  </si>
  <si>
    <t>Neal Hildebrandt, Carlton Development</t>
  </si>
  <si>
    <t>972-980-9810</t>
  </si>
  <si>
    <t xml:space="preserve">SP-99-2058   </t>
  </si>
  <si>
    <t>John Simmons, Canyon Creek Development</t>
  </si>
  <si>
    <t>459-9300</t>
  </si>
  <si>
    <t xml:space="preserve">SP-99-2069   </t>
  </si>
  <si>
    <t>Harold Golding</t>
  </si>
  <si>
    <t>419-7200</t>
  </si>
  <si>
    <t xml:space="preserve">SP-99-2091   </t>
  </si>
  <si>
    <t>Joe Mooney</t>
  </si>
  <si>
    <t>458-6100</t>
  </si>
  <si>
    <t>SP-07-0123C</t>
  </si>
  <si>
    <t>90 RAINEY ST</t>
  </si>
  <si>
    <t>SP-07-0126C</t>
  </si>
  <si>
    <t>4711 E RIVERSIDE DR</t>
  </si>
  <si>
    <t>2400 PEARL ST</t>
  </si>
  <si>
    <t>SP-07-0155C</t>
  </si>
  <si>
    <t>S 1ST ST AT FM 1626 RD</t>
  </si>
  <si>
    <t>SP-07-0008C.SH</t>
  </si>
  <si>
    <t>811 - 901 E 8TH ST</t>
  </si>
  <si>
    <t>SP-07-0026C</t>
  </si>
  <si>
    <t>3504 CLAWSON RD</t>
  </si>
  <si>
    <t>8901 AMBERGLEN BLVD</t>
  </si>
  <si>
    <t>SP-07-0076D</t>
  </si>
  <si>
    <t>6200 COMANCHE TRL</t>
  </si>
  <si>
    <t>SP-07-0088C</t>
  </si>
  <si>
    <t>6900 E RIVERSIDE DR</t>
  </si>
  <si>
    <t>SP-07-0131C.SH</t>
  </si>
  <si>
    <t>2819 RIO GRANDE ST</t>
  </si>
  <si>
    <t>502 SWANEE DR</t>
  </si>
  <si>
    <t>SP-07-0145C.SH</t>
  </si>
  <si>
    <t>2222 PEARL ST</t>
  </si>
  <si>
    <t>SP-07-0150D</t>
  </si>
  <si>
    <t>1001 W HOWARD LN</t>
  </si>
  <si>
    <t>SP-07-0060C.SH</t>
  </si>
  <si>
    <t>1905 NUECES ST</t>
  </si>
  <si>
    <t>2312 LYNNBROOK DR</t>
  </si>
  <si>
    <t>SP-2007-0371C</t>
  </si>
  <si>
    <t>Pioneer Crossing Apartments</t>
  </si>
  <si>
    <t>SP-2007-0585D.SH</t>
  </si>
  <si>
    <t xml:space="preserve">6717  CIRCLE S RD    </t>
  </si>
  <si>
    <t>SP-2007-0346C</t>
  </si>
  <si>
    <t>SP-2007-0165C</t>
  </si>
  <si>
    <t>SP-2007-0167C.SH</t>
  </si>
  <si>
    <t xml:space="preserve">2501  PEARL ST   </t>
  </si>
  <si>
    <t>SP-2007-0172C.SH</t>
  </si>
  <si>
    <t xml:space="preserve">615 W 7TH ST   </t>
  </si>
  <si>
    <t>SP-2007-0212C.SH</t>
  </si>
  <si>
    <t xml:space="preserve">2200   MONTOPOLIS DR    </t>
  </si>
  <si>
    <t>John Baker, Stratus Properties</t>
  </si>
  <si>
    <t>298229, 213145</t>
  </si>
  <si>
    <t>Cityville at Pearl</t>
  </si>
  <si>
    <t>SP-00-2595C</t>
  </si>
  <si>
    <t>Mike Weynand, Riata Development</t>
  </si>
  <si>
    <t>329-9811</t>
  </si>
  <si>
    <t>3Q05</t>
  </si>
  <si>
    <t>Verde Slaughter Creek (Smart Housing)</t>
  </si>
  <si>
    <t>Brodie Ranch</t>
  </si>
  <si>
    <t>Miravue</t>
  </si>
  <si>
    <t>1205 ELM ST</t>
  </si>
  <si>
    <t>SP-06-0426C</t>
  </si>
  <si>
    <t>12101 DESSAU RD</t>
  </si>
  <si>
    <t>8518 CAHILL DRIVE</t>
  </si>
  <si>
    <t>1301 CROSSING PL</t>
  </si>
  <si>
    <t>6307 BLUFF SPRINGS RD</t>
  </si>
  <si>
    <t>7700 N CAPITAL OF TEXAS HWY</t>
  </si>
  <si>
    <t>4411 SPICEWOOD SPRINGS RD</t>
  </si>
  <si>
    <t>Fred Solis</t>
  </si>
  <si>
    <t>Ruth Belmarez, Urban Design Partners</t>
  </si>
  <si>
    <t>(512) 347-0040</t>
  </si>
  <si>
    <t>Chris Johnson</t>
  </si>
  <si>
    <t>Taylor Bowen, AMLI Residential</t>
  </si>
  <si>
    <t>AMLI at Walnut Creek (Parmer Park)</t>
  </si>
  <si>
    <t>4500 Steiner Ranch Blvd</t>
  </si>
  <si>
    <t>Timothy Towell</t>
  </si>
  <si>
    <t>266-3865</t>
  </si>
  <si>
    <t xml:space="preserve">Deerfield Apartments  </t>
  </si>
  <si>
    <t>SP-05-1714C</t>
  </si>
  <si>
    <t>3500 N CAPITAL OF TEXAS HWY</t>
  </si>
  <si>
    <t>SP-05-1722C.SH</t>
  </si>
  <si>
    <t>10625 MACMORA RD</t>
  </si>
  <si>
    <t>James Matoushek, Stassney Heights LTD</t>
  </si>
  <si>
    <t>482-5503</t>
  </si>
  <si>
    <t>700 Little Texas Lane</t>
  </si>
  <si>
    <t>Crestview, Phase II</t>
  </si>
  <si>
    <t>10306 Morado Cove</t>
  </si>
  <si>
    <t>The Austin Group</t>
  </si>
  <si>
    <t>512-343-6666</t>
  </si>
  <si>
    <t xml:space="preserve">SP-98-0287C              </t>
  </si>
  <si>
    <t>4324 Whispering Valley Drive</t>
  </si>
  <si>
    <t>SP-99-0085C</t>
  </si>
  <si>
    <t>1500 Crossing Place</t>
  </si>
  <si>
    <t>512-482-9101</t>
  </si>
  <si>
    <t>1507 North Street</t>
  </si>
  <si>
    <t>3Q06</t>
  </si>
  <si>
    <t>-----</t>
  </si>
  <si>
    <t xml:space="preserve">Deatonhill Condominiums </t>
  </si>
  <si>
    <t>SP-85-0051</t>
  </si>
  <si>
    <t>The Bluffs</t>
  </si>
  <si>
    <t>1704 Nelms</t>
  </si>
  <si>
    <t>James Knight/Bury &amp; Pittman</t>
  </si>
  <si>
    <t>1Q85</t>
  </si>
  <si>
    <t>SPC-93-0554A</t>
  </si>
  <si>
    <t>The Estate at Quarry Lake</t>
  </si>
  <si>
    <t>Kurt Prossner, Prossner and Associates</t>
  </si>
  <si>
    <t>Jennifer Wiebrand, Gables Residential</t>
  </si>
  <si>
    <t>451-7100</t>
  </si>
  <si>
    <t>James Griffith, Griffith Consulting</t>
  </si>
  <si>
    <t>626-0023</t>
  </si>
  <si>
    <t>6263 MCNEIL DRIVE</t>
  </si>
  <si>
    <t>Colonial Grand at Doublecreek (new submission)</t>
  </si>
  <si>
    <t>100 E 51St St</t>
  </si>
  <si>
    <t>2601 E 7Th St</t>
  </si>
  <si>
    <t>1601 E 5Th St</t>
  </si>
  <si>
    <t>6810 Deatonhill Dr</t>
  </si>
  <si>
    <t>1401 Eva St</t>
  </si>
  <si>
    <t>1400 S Congress Ave</t>
  </si>
  <si>
    <t>300 N Lamar Blvd</t>
  </si>
  <si>
    <t>3016 Guadalupe St</t>
  </si>
  <si>
    <t>6500 Hill Dr</t>
  </si>
  <si>
    <t>6500 HILL DR</t>
  </si>
  <si>
    <t>12000 Dessau Rd</t>
  </si>
  <si>
    <t>12000 DESSAU RD</t>
  </si>
  <si>
    <t>Sharon Sargent</t>
  </si>
  <si>
    <t>2906 E MARTIN LUTHER KING JR BLVD</t>
  </si>
  <si>
    <t>SP-2009-0373C.SH</t>
  </si>
  <si>
    <t>SP-07-0035D(XT)</t>
  </si>
  <si>
    <t>SP-06-0174C(XT)</t>
  </si>
  <si>
    <t>SP-06-0445C.SH(XT)</t>
  </si>
  <si>
    <t>SP-05-1720D(XT)</t>
  </si>
  <si>
    <t>SP-06-0281C(XT)</t>
  </si>
  <si>
    <t>SP-2009-0318C</t>
  </si>
  <si>
    <t>2520 BLUEBONNET LN</t>
  </si>
  <si>
    <t>SP-06-0020C</t>
  </si>
  <si>
    <t>3801 S CONGRESS AVE</t>
  </si>
  <si>
    <t>SP-06-0048D</t>
  </si>
  <si>
    <t>4429 ECK LN</t>
  </si>
  <si>
    <t>5501 NUCKOLS CROSSING RD</t>
  </si>
  <si>
    <t>SP-06-0119C.SH</t>
  </si>
  <si>
    <t xml:space="preserve">411 W St Elmo Rd                                 </t>
  </si>
  <si>
    <t xml:space="preserve">603 N Cuernavaca Dr                              </t>
  </si>
  <si>
    <t>Hardrock Canyon III</t>
  </si>
  <si>
    <t>500 East Stassney Lane</t>
  </si>
  <si>
    <t>David Young, Admiral Construction</t>
  </si>
  <si>
    <t>512-219-5005</t>
  </si>
  <si>
    <t>SP-96-0163D</t>
  </si>
  <si>
    <t>6000 WEST COURTYARD DR</t>
  </si>
  <si>
    <t>SP-06-0171C</t>
  </si>
  <si>
    <t>Springs at Onion Creek (several resubs)</t>
  </si>
  <si>
    <t>714 W 22nd St</t>
  </si>
  <si>
    <t xml:space="preserve">1225 S Pleasant Valley Rd                        </t>
  </si>
  <si>
    <t>5901 E STASSNEY LA</t>
  </si>
  <si>
    <t>SP-99-0073D</t>
  </si>
  <si>
    <t>6301 W PARMER LN</t>
  </si>
  <si>
    <t>910 W CESAR CHAVEZ ST</t>
  </si>
  <si>
    <t>8701 BLUFFSTONE COVE</t>
  </si>
  <si>
    <t>4424 GAINES RANCH LOOP</t>
  </si>
  <si>
    <t>11558 SPICEWOOD PKWY</t>
  </si>
  <si>
    <t>7000 DECKER LANE</t>
  </si>
  <si>
    <t xml:space="preserve">200 S CONGRESS AVE </t>
  </si>
  <si>
    <t>10050 GREAT HILLS TRAIL</t>
  </si>
  <si>
    <t>12401 LOS INDIOS TRL</t>
  </si>
  <si>
    <t>4315 WEST GATE BLVD</t>
  </si>
  <si>
    <t>Rosewood I Senior Housing (Smart Housing)</t>
  </si>
  <si>
    <t>Calera Court</t>
  </si>
  <si>
    <t>Lakeline Condominiums</t>
  </si>
  <si>
    <t>Boardwalk on Robbins Place</t>
  </si>
  <si>
    <t>East 20th Street Apts (Smart Housing)</t>
  </si>
  <si>
    <t>Village at Western Oaks Townhomes</t>
  </si>
  <si>
    <t>Canyon Ridge Condos</t>
  </si>
  <si>
    <t>608-0249</t>
  </si>
  <si>
    <t>SP-03-0132C</t>
  </si>
  <si>
    <t>William Timm</t>
  </si>
  <si>
    <t>805-963-0358</t>
  </si>
  <si>
    <t>Villages of Bella Vista (aka W.W. Brodie)</t>
  </si>
  <si>
    <t>Crossing Place Condos</t>
  </si>
  <si>
    <t>1905 ROBBINS PL</t>
  </si>
  <si>
    <t>Gary  Gill</t>
  </si>
  <si>
    <t>499-0001</t>
  </si>
  <si>
    <t>3q07</t>
  </si>
  <si>
    <t>Sage Meadow Condominiums (resub of SP-06-0704C)</t>
  </si>
  <si>
    <t>David Roberts, Brownstone Arms</t>
  </si>
  <si>
    <t>633-0101</t>
  </si>
  <si>
    <t>Greg Miller, CWS West Campus</t>
  </si>
  <si>
    <t>837-3028</t>
  </si>
  <si>
    <t>Laura Toups, Urban Design Group</t>
  </si>
  <si>
    <t>Don Mar</t>
  </si>
  <si>
    <t>Soco Lofts and Bella at South Congress Apartments</t>
  </si>
  <si>
    <t>Jay Symcox, South Congress LP</t>
  </si>
  <si>
    <t>617-6420</t>
  </si>
  <si>
    <t>Aaron Googins, Googins and Associates</t>
  </si>
  <si>
    <t>243-7845</t>
  </si>
  <si>
    <t>Jana Havelka Rice</t>
  </si>
  <si>
    <t>701 W. 28Th Street (Smart Housing)</t>
  </si>
  <si>
    <t>2600 Lake Austin Boulevard</t>
  </si>
  <si>
    <t>Steve Hay</t>
  </si>
  <si>
    <t>474-5500</t>
  </si>
  <si>
    <t>SP-98-0416C</t>
  </si>
  <si>
    <t>Trails at the Park</t>
  </si>
  <si>
    <t>815 Slaughter Lane West</t>
  </si>
  <si>
    <t>Craig Alter, Searight Park Limited</t>
  </si>
  <si>
    <t>512-447-2026</t>
  </si>
  <si>
    <t>SP-97-0251C</t>
  </si>
  <si>
    <t>Ross Tideman, SK Properties</t>
  </si>
  <si>
    <t>316-262-6400</t>
  </si>
  <si>
    <t>SP-99-0210C</t>
  </si>
  <si>
    <t>Steve King, Consort, Inc.</t>
  </si>
  <si>
    <t>SP-92-0387C</t>
  </si>
  <si>
    <t>Village at Walnut Creek, Phase 1</t>
  </si>
  <si>
    <t>12130 Metric Blvd</t>
  </si>
  <si>
    <t>Robert W. Klassen</t>
  </si>
  <si>
    <t>8701 Escarpment Blvd</t>
  </si>
  <si>
    <t xml:space="preserve">SP-98-0268C              </t>
  </si>
  <si>
    <t>SP-95-0077B</t>
  </si>
  <si>
    <t>Phil Stribling</t>
  </si>
  <si>
    <t>444-3650</t>
  </si>
  <si>
    <t>SP-97-0063C</t>
  </si>
  <si>
    <t>Villas at San Gabriel  (Palm Apartments)</t>
  </si>
  <si>
    <t>2424 San Gabriel Street</t>
  </si>
  <si>
    <t>John Noell, Urban Design Group</t>
  </si>
  <si>
    <t>Texas Kappa Sigma, Hunter Shadburn</t>
  </si>
  <si>
    <t>512-448-9888</t>
  </si>
  <si>
    <t>Villas of South Creek</t>
  </si>
  <si>
    <t>1900 Gattis School Road</t>
  </si>
  <si>
    <t>The Corners (Smart Housing)</t>
  </si>
  <si>
    <t>1322 Lamar Square Drive</t>
  </si>
  <si>
    <t>1322 LAMAR SQUARE DRIVE</t>
  </si>
  <si>
    <t>Shifting Shares of Incoming Product by Project Status</t>
  </si>
  <si>
    <t>Site Plans</t>
  </si>
  <si>
    <t>Units in</t>
  </si>
  <si>
    <t>Projects with</t>
  </si>
  <si>
    <t>Approved</t>
  </si>
  <si>
    <t>Under Review</t>
  </si>
  <si>
    <t>Units Under</t>
  </si>
  <si>
    <t>Total</t>
  </si>
  <si>
    <t>Incoming</t>
  </si>
  <si>
    <t>3q04</t>
  </si>
  <si>
    <t>2q04</t>
  </si>
  <si>
    <t>1q04</t>
  </si>
  <si>
    <t>Taylor Bowen, AMLI</t>
  </si>
  <si>
    <t>Kent Plemons</t>
  </si>
  <si>
    <t>1200 E 11TH ST</t>
  </si>
  <si>
    <t>SP-06-0124C.SH</t>
  </si>
  <si>
    <t>SP-06-0084C</t>
  </si>
  <si>
    <t>2124 E 6TH ST</t>
  </si>
  <si>
    <t>SP-06-0110C</t>
  </si>
  <si>
    <t>301 W STASSNEY LN</t>
  </si>
  <si>
    <t>SP-06-0077D</t>
  </si>
  <si>
    <t>SP-06-0100C</t>
  </si>
  <si>
    <t>1807 POQUITO ST</t>
  </si>
  <si>
    <t>SP-06-0116C</t>
  </si>
  <si>
    <t>2109 S CONGRESS AVE</t>
  </si>
  <si>
    <t>SP-06-0120C.SH</t>
  </si>
  <si>
    <t>2510 LEON ST</t>
  </si>
  <si>
    <t>McNeil Terrace</t>
  </si>
  <si>
    <t>Ruth Belmarez; Urban Design Group</t>
  </si>
  <si>
    <t>Thomas Mcmullen; King Fisher Creek, Ltd.</t>
  </si>
  <si>
    <t>David Wolters; Red River Lofts, Ltd.</t>
  </si>
  <si>
    <t>John Pieratt; Pieratt No. 1, L.L.C.</t>
  </si>
  <si>
    <t>Ed Thomas</t>
  </si>
  <si>
    <t>263-5543</t>
  </si>
  <si>
    <t xml:space="preserve">SP-00-2213C  </t>
  </si>
  <si>
    <t>Site Specifics</t>
  </si>
  <si>
    <t>Jeff Davis Place Condos (fka Walnut Grove Townhomes)</t>
  </si>
  <si>
    <t>Champion Apartments (Gables Grandview)</t>
  </si>
  <si>
    <t>San Tierra  (new project)</t>
  </si>
  <si>
    <t>Flats on Wilson</t>
  </si>
  <si>
    <t>1Q10</t>
  </si>
  <si>
    <t>1034 Clayton Lane</t>
  </si>
  <si>
    <t>Larry Edelbrock</t>
  </si>
  <si>
    <t xml:space="preserve">8025 N F M 620 Rd                                </t>
  </si>
  <si>
    <t xml:space="preserve">54 Rainey St                                     </t>
  </si>
  <si>
    <t xml:space="preserve">Lime Creek Road Townhomes              </t>
  </si>
  <si>
    <t xml:space="preserve">West Drive Townhomes                   </t>
  </si>
  <si>
    <t xml:space="preserve">Rolling Oaks Apartments                </t>
  </si>
  <si>
    <t xml:space="preserve">15312 F M 1325 Rd                                </t>
  </si>
  <si>
    <t>Travis Young, Studio Momentum Architects</t>
  </si>
  <si>
    <t>452-7961</t>
  </si>
  <si>
    <t>SP-97-0263C</t>
  </si>
  <si>
    <t>Jim Elliot</t>
  </si>
  <si>
    <t>451-8178</t>
  </si>
  <si>
    <t>10800 BOULDER LA</t>
  </si>
  <si>
    <t>6001 TECHNI CENTER DRIVE</t>
  </si>
  <si>
    <t>2808 PYRAMID DR</t>
  </si>
  <si>
    <t>1400 W SLAUGHTER LA</t>
  </si>
  <si>
    <t>304 W ALPINE RD</t>
  </si>
  <si>
    <t>10800 PECAN PARK BLVD</t>
  </si>
  <si>
    <t>SP-95-0478C</t>
  </si>
  <si>
    <t>Statton Park</t>
  </si>
  <si>
    <t>8585 Spicewood Springs Road</t>
  </si>
  <si>
    <t>Spands Corp., Jim Norman</t>
  </si>
  <si>
    <t>512-388-5203</t>
  </si>
  <si>
    <t>SP-94-0224C</t>
  </si>
  <si>
    <t xml:space="preserve">Stonegate Section I </t>
  </si>
  <si>
    <t>3201 Century Park Blvd</t>
  </si>
  <si>
    <t>Espy, Huston &amp; Associates</t>
  </si>
  <si>
    <t>Toscana  (Valencia)</t>
  </si>
  <si>
    <t>12001 Dessau Rd</t>
  </si>
  <si>
    <t>201 West 5Th Street</t>
  </si>
  <si>
    <t>12041 Dessau Rd</t>
  </si>
  <si>
    <t>15904 Mary St</t>
  </si>
  <si>
    <t>7104 Mc Neil Dr</t>
  </si>
  <si>
    <t>600 Franklin Blvd</t>
  </si>
  <si>
    <t>6263 Mcneil Drive</t>
  </si>
  <si>
    <t>6800 Mcneil Drive</t>
  </si>
  <si>
    <t>Phoenix on Fifth</t>
  </si>
  <si>
    <t>SP-05-1384C</t>
  </si>
  <si>
    <t xml:space="preserve">Spaces 2525 </t>
  </si>
  <si>
    <t>2525 South Lamar Boulevard</t>
  </si>
  <si>
    <t>12900 POND SPRINGS RD</t>
  </si>
  <si>
    <t>2901 SWISHER STREET</t>
  </si>
  <si>
    <t>4400 SWITCH WILLO DRIVE</t>
  </si>
  <si>
    <t>9801 W PARMER LN</t>
  </si>
  <si>
    <t>1704 NELMS DR</t>
  </si>
  <si>
    <t>4600 SETON CENTER PKWY</t>
  </si>
  <si>
    <t>2206 PANTHER TRAIL</t>
  </si>
  <si>
    <t>12349 METRIC BLVD</t>
  </si>
  <si>
    <t>14761 MERILLTOWN DRIVE</t>
  </si>
  <si>
    <t>14745 MERILLTOWN DRIVE</t>
  </si>
  <si>
    <t>5200 W PARMER LANE</t>
  </si>
  <si>
    <t>2001 S MO-PAC SVC RD NB</t>
  </si>
  <si>
    <t xml:space="preserve">9400 West Parmer Lane </t>
  </si>
  <si>
    <t>wrong site plan number==&gt;</t>
  </si>
  <si>
    <t>1034 CLAYTON LANE</t>
  </si>
  <si>
    <t>1026 CLAYTON LANE</t>
  </si>
  <si>
    <t>1215 E YAGER LANE</t>
  </si>
  <si>
    <t>2600 LAKE AUSTIN BOULEVARD</t>
  </si>
  <si>
    <t>815 W SLAUGHTER LN</t>
  </si>
  <si>
    <t>1600 WICKERSHAM</t>
  </si>
  <si>
    <t>13380 POND SPRINGS ROAD</t>
  </si>
  <si>
    <t>8142 N F M 620</t>
  </si>
  <si>
    <t>12130 METRIC BLVD</t>
  </si>
  <si>
    <t>8701 ESCARPMENT BLVD</t>
  </si>
  <si>
    <t>5525 DAVIS LANE</t>
  </si>
  <si>
    <t>2203 NUECES STREET</t>
  </si>
  <si>
    <t>2424 SAN GABRIEL STREET</t>
  </si>
  <si>
    <t>9801 Parmer Lane</t>
  </si>
  <si>
    <t>10633 Manchaca Road</t>
  </si>
  <si>
    <t>Mark Musemeche, Musemeche Developers</t>
  </si>
  <si>
    <t>713-522-4141</t>
  </si>
  <si>
    <t>SP-92-0364C</t>
  </si>
  <si>
    <t>Saddlebrook I (Hobby Horse I)</t>
  </si>
  <si>
    <t>Mira Vista (Alexan Stassney Heights)</t>
  </si>
  <si>
    <t>10377053, 296172</t>
  </si>
  <si>
    <t>10360261, 10091429, 10025947</t>
  </si>
  <si>
    <t>7th and Rio Grande (resub of SP-2007-0668C, SP-2007-0255C)</t>
  </si>
  <si>
    <t>Verde Shadow Brook (fka Verde Stone Creek)</t>
  </si>
  <si>
    <t>7211 Easy Wind Drive</t>
  </si>
  <si>
    <t>(713) 861-8850</t>
  </si>
  <si>
    <t>9512 F M 2222 RD</t>
  </si>
  <si>
    <t>(512) 452-4008</t>
  </si>
  <si>
    <t>SP-01-0229C</t>
  </si>
  <si>
    <t>1215 E YAGER LA</t>
  </si>
  <si>
    <t>Lynda Courtney</t>
  </si>
  <si>
    <t>Jim Creighton, Edgecliff Development</t>
  </si>
  <si>
    <t>(512) 499-0095</t>
  </si>
  <si>
    <t>SP-01-0059C</t>
  </si>
  <si>
    <t>Ed Hamilton, Hanover RS Limited</t>
  </si>
  <si>
    <t>(713) 267-2100</t>
  </si>
  <si>
    <t>SP-01-0188C</t>
  </si>
  <si>
    <t>10509052, 10100307</t>
  </si>
  <si>
    <t xml:space="preserve">9550  SAVANNAH RIDGE DR   </t>
  </si>
  <si>
    <t>10205 Pecan Park Blvd</t>
  </si>
  <si>
    <t>5907 Manor Rd</t>
  </si>
  <si>
    <t>2000 Woodward St</t>
  </si>
  <si>
    <t>4701 N Lamar Blvd</t>
  </si>
  <si>
    <t>2500 San Antonio St</t>
  </si>
  <si>
    <t>9725 S I 35 SVC Rd NB</t>
  </si>
  <si>
    <t>1900 SCOFIELD RIDGE PARKWAY</t>
  </si>
  <si>
    <t>Ted Rollins, Ringgold Partners</t>
  </si>
  <si>
    <t>864-255-3006</t>
  </si>
  <si>
    <t>SP-01-0225C</t>
  </si>
  <si>
    <t>1701 Lavaca Street</t>
  </si>
  <si>
    <t>1701 LAVACA STREET</t>
  </si>
  <si>
    <t>Tom Bolt</t>
  </si>
  <si>
    <t>Joan Ternus, LOC Consultants</t>
  </si>
  <si>
    <t>512-499-0908</t>
  </si>
  <si>
    <t>SP-01-0255C</t>
  </si>
  <si>
    <t>11608 SPICEWOOD PKWY</t>
  </si>
  <si>
    <t>Whitney Oaks</t>
  </si>
  <si>
    <t>11608 Spicewood Parkway</t>
  </si>
  <si>
    <t>Terry Reynolds</t>
  </si>
  <si>
    <t>512-899-0601</t>
  </si>
  <si>
    <t>201 E 5TH ST</t>
  </si>
  <si>
    <t>3307 SPEEDWAY</t>
  </si>
  <si>
    <t>710 COLORADO STREET</t>
  </si>
  <si>
    <t>Fort Branch Landing</t>
  </si>
  <si>
    <t>6001 Techni Center Drive</t>
  </si>
  <si>
    <t>2808 Pyramid Dr</t>
  </si>
  <si>
    <t>1400 W Slaughter La</t>
  </si>
  <si>
    <t>5555 LA CRESADA DRIVE</t>
  </si>
  <si>
    <t>4424 WHISPERING VALLEY DR</t>
  </si>
  <si>
    <t>301 E YAGER LN</t>
  </si>
  <si>
    <t>9323 MANCHACA ROAD</t>
  </si>
  <si>
    <t>1088 PARK PLAZA</t>
  </si>
  <si>
    <t>6704 MANCHACA RD</t>
  </si>
  <si>
    <t>1720 W WELLS BRANCH PKWY</t>
  </si>
  <si>
    <t>Grove Place Apartments</t>
  </si>
  <si>
    <t>Victoria Glen Condominiums</t>
  </si>
  <si>
    <t>Westfield 24</t>
  </si>
  <si>
    <t>Arcanium At Wells Point--Phase I</t>
  </si>
  <si>
    <t>Cielo Ventana at Volente Beach</t>
  </si>
  <si>
    <t>Dakota Springs--South</t>
  </si>
  <si>
    <t>Fairfield at Mcneil Drive</t>
  </si>
  <si>
    <t>Ridgeview Apartments--Phase Two</t>
  </si>
  <si>
    <t>10505 S I 35 SVC RD NB</t>
  </si>
  <si>
    <t>1Q01</t>
  </si>
  <si>
    <t>2Q01</t>
  </si>
  <si>
    <t>SP-01-0198D</t>
  </si>
  <si>
    <t>SP-01-0179D</t>
  </si>
  <si>
    <t>SP-01-0168C</t>
  </si>
  <si>
    <t>Arbor Ridge Condominiums Site Plan (Smart Housing)</t>
  </si>
  <si>
    <t>Chestnut Plaza Phase One (Smart Housing)</t>
  </si>
  <si>
    <t>Michael Casias, 11st Steet Development</t>
  </si>
  <si>
    <t>826-3071</t>
  </si>
  <si>
    <t xml:space="preserve">4367 S CONGRESS AVE   </t>
  </si>
  <si>
    <t xml:space="preserve">2215  RIO GRANDE ST   </t>
  </si>
  <si>
    <t>SP-2007-0191C</t>
  </si>
  <si>
    <t>South First Street Mixed Use</t>
  </si>
  <si>
    <t xml:space="preserve">2901 S 1ST ST    </t>
  </si>
  <si>
    <t>SP-2007-0266C</t>
  </si>
  <si>
    <t>Ovation</t>
  </si>
  <si>
    <t xml:space="preserve">500 W 5TH ST   </t>
  </si>
  <si>
    <t>502 W. 55th St.</t>
  </si>
  <si>
    <t>Villages at Turtle Creek</t>
  </si>
  <si>
    <t>807 North Bluff Drive</t>
  </si>
  <si>
    <t>SP-2007-0378C.SH</t>
  </si>
  <si>
    <t>SP-2007-0379C</t>
  </si>
  <si>
    <t xml:space="preserve">502 W 55TH ST   </t>
  </si>
  <si>
    <t>SP-2007-0383D</t>
  </si>
  <si>
    <t xml:space="preserve">12800  TURTLE ROCK RD   </t>
  </si>
  <si>
    <t xml:space="preserve">1342  LAMAR SQUARE DR   </t>
  </si>
  <si>
    <t>21 Rio resub of SP-05-1668C.SH, SP-06-0463C</t>
  </si>
  <si>
    <t>10047549, 301547, 286666</t>
  </si>
  <si>
    <t>Bruce Aupperle, Aupperle Company</t>
  </si>
  <si>
    <t>422-7838</t>
  </si>
  <si>
    <t>SP-93-0265C</t>
  </si>
  <si>
    <t>Ladera Condominiums  (Highpoint)</t>
  </si>
  <si>
    <t>Swisher Street Apartments</t>
  </si>
  <si>
    <t>9323 Manchaca Road</t>
  </si>
  <si>
    <t>SP-95-0034C</t>
  </si>
  <si>
    <t>Los Arboles, Phase II</t>
  </si>
  <si>
    <t>9801 Stonelake Blvd</t>
  </si>
  <si>
    <t>01/27/95</t>
  </si>
  <si>
    <t>10/19/95</t>
  </si>
  <si>
    <t>James B. Knight</t>
  </si>
  <si>
    <t>328-0011</t>
  </si>
  <si>
    <t>Rocking Horse Ranch</t>
  </si>
  <si>
    <t>SP-99-0103C</t>
  </si>
  <si>
    <t>10015 Lake Creek Parkway</t>
  </si>
  <si>
    <t>03/26/99</t>
  </si>
  <si>
    <t>David C. Bodenman</t>
  </si>
  <si>
    <t>512-474-6491</t>
  </si>
  <si>
    <t>University Commons</t>
  </si>
  <si>
    <t>1600 Wickersham</t>
  </si>
  <si>
    <t>SP-96-0324C</t>
  </si>
  <si>
    <t>Marbella Villas  (Del Ray Townhomes)</t>
  </si>
  <si>
    <t>2100 Pipers Field Drive</t>
  </si>
  <si>
    <t>Rick Jenkins</t>
  </si>
  <si>
    <t>512-217-0969</t>
  </si>
  <si>
    <t>SP-94-0231C</t>
  </si>
  <si>
    <t>(612) 378-0231</t>
  </si>
  <si>
    <t>10601 MANCHACA RD</t>
  </si>
  <si>
    <t xml:space="preserve">Harris Ridge Apartments                </t>
  </si>
  <si>
    <t xml:space="preserve">12800 Harrisglenn Dr                             </t>
  </si>
  <si>
    <t xml:space="preserve">10700 Macmora Rd                                 </t>
  </si>
  <si>
    <t>10000 N F M 620 RD</t>
  </si>
  <si>
    <t>10010 N F M 620 RD</t>
  </si>
  <si>
    <t>9401 S 1ST ST</t>
  </si>
  <si>
    <t>The Bluffs at Balcones</t>
  </si>
  <si>
    <t>51st Street  Townhomes</t>
  </si>
  <si>
    <t>Dewitt Walcott</t>
  </si>
  <si>
    <t>Gerald Kucera</t>
  </si>
  <si>
    <t>346-0025</t>
  </si>
  <si>
    <t>Betty Torres</t>
  </si>
  <si>
    <t>SP-2011-0338C</t>
  </si>
  <si>
    <t xml:space="preserve">301 W STASSNEY LN   </t>
  </si>
  <si>
    <t>Corazon</t>
  </si>
  <si>
    <t>1000 E 5TH ST</t>
  </si>
  <si>
    <t>SP-2011-0307C</t>
  </si>
  <si>
    <t xml:space="preserve">1000 E 5TH ST   </t>
  </si>
  <si>
    <t>512.454.2420</t>
  </si>
  <si>
    <t>512.448.0922</t>
  </si>
  <si>
    <t>262.505.5500</t>
  </si>
  <si>
    <t>512.347.1311</t>
  </si>
  <si>
    <t>The Pinnacle at Great Hills</t>
  </si>
  <si>
    <t>Michael W. Wilson, Garrett-Ihnen Civil Engineers</t>
  </si>
  <si>
    <t>10673179, 10086707</t>
  </si>
  <si>
    <t>Stephen R. Jamison, Hanrahan-Pritchard</t>
  </si>
  <si>
    <t xml:space="preserve">5501 NUCKOLS CROSSING RD   </t>
  </si>
  <si>
    <t>10698552, 10609189, 10456307, 10304400</t>
  </si>
  <si>
    <t>Tom Groll, Tom Groll Engineering</t>
  </si>
  <si>
    <t>Erik Hahn, Continental 248 Fund</t>
  </si>
  <si>
    <t>Gray Engineering</t>
  </si>
  <si>
    <t>512-483-5650</t>
  </si>
  <si>
    <t>SP-95-0216C</t>
  </si>
  <si>
    <t>Hunters Run II</t>
  </si>
  <si>
    <t>11901 Hobby Horse Court</t>
  </si>
  <si>
    <t>John Jansing/Gray Engineering</t>
  </si>
  <si>
    <t>SP-94-0486B</t>
  </si>
  <si>
    <t>499-0088</t>
  </si>
  <si>
    <t>Walter Wukash, Wukasch Properties</t>
  </si>
  <si>
    <t>472-4700</t>
  </si>
  <si>
    <t>1318 NEWNING AVE</t>
  </si>
  <si>
    <t>Stephen Jamison, Hanrahan-Pritchard</t>
  </si>
  <si>
    <t>Gordon Bohmfalk, QMET</t>
  </si>
  <si>
    <t>St. John's Village</t>
  </si>
  <si>
    <t>SP-92-0160C</t>
  </si>
  <si>
    <t>2Q09</t>
  </si>
  <si>
    <t xml:space="preserve">1704 CEDAR BEND DR   </t>
  </si>
  <si>
    <t>1620 E RIVERSIDE DR</t>
  </si>
  <si>
    <t>AMLI South Shore (fka AMLI Riverside)</t>
  </si>
  <si>
    <t>Tanglewild Estates (fka Running Bird Condos)</t>
  </si>
  <si>
    <t>SP-04-0004C</t>
  </si>
  <si>
    <t>Village at Thornton (resub of SP-02-0452C)</t>
  </si>
  <si>
    <t>230109, 221726</t>
  </si>
  <si>
    <t>SP-04-0011C</t>
  </si>
  <si>
    <t>Washington Court (Resubmittal of Sp-03-0315C)</t>
  </si>
  <si>
    <t>3015 Washington Sq</t>
  </si>
  <si>
    <t>231435, 223418</t>
  </si>
  <si>
    <t>685-8014</t>
  </si>
  <si>
    <t>SP-04-0038C</t>
  </si>
  <si>
    <t>1108 W 25th St</t>
  </si>
  <si>
    <t>1108 W 25TH ST</t>
  </si>
  <si>
    <t>Fernando Solari</t>
  </si>
  <si>
    <t>444-4446</t>
  </si>
  <si>
    <t>SP-04-0090C.SH</t>
  </si>
  <si>
    <t>Macmora Cottages (Smart Housing)</t>
  </si>
  <si>
    <t>1q05</t>
  </si>
  <si>
    <t>2q05</t>
  </si>
  <si>
    <t>Brazos Lofts</t>
  </si>
  <si>
    <t>???</t>
  </si>
  <si>
    <t>V. Buster Hoffmaster</t>
  </si>
  <si>
    <t>512-494-1221</t>
  </si>
  <si>
    <t>SP-98-0442C</t>
  </si>
  <si>
    <t>SP-93-0435C</t>
  </si>
  <si>
    <t>Bristol Channel  (Speedway Apartments)</t>
  </si>
  <si>
    <t>3307 Speedway</t>
  </si>
  <si>
    <t>Barry Campbell</t>
  </si>
  <si>
    <t>512-452-4008</t>
  </si>
  <si>
    <t>?</t>
  </si>
  <si>
    <t>Brock Cityhomes</t>
  </si>
  <si>
    <t>1301 Parkway</t>
  </si>
  <si>
    <t>Richard Brock</t>
  </si>
  <si>
    <t>708-8737</t>
  </si>
  <si>
    <t xml:space="preserve">San Paloma   (Two Phases)  </t>
  </si>
  <si>
    <t xml:space="preserve">SP-00-2238C  </t>
  </si>
  <si>
    <t>Andrew Linseisen</t>
  </si>
  <si>
    <t>454-6777</t>
  </si>
  <si>
    <t xml:space="preserve">SP-00-2241A  </t>
  </si>
  <si>
    <t>Craig Alter, SWA Housing</t>
  </si>
  <si>
    <t>4600 Nuckols Crossing Road</t>
  </si>
  <si>
    <t>201 San Antonio St</t>
  </si>
  <si>
    <t>7200 Chimney Corners</t>
  </si>
  <si>
    <t>1800 N F M 620 Rd</t>
  </si>
  <si>
    <t>Carrington at Parmer Park</t>
  </si>
  <si>
    <t>David Pearson, Eagle Village</t>
  </si>
  <si>
    <t>(404) 366-7715</t>
  </si>
  <si>
    <t>Ron Thrower, Thrower Design</t>
  </si>
  <si>
    <t>476-4456</t>
  </si>
  <si>
    <t>Seven Wins Condominiums (as in Tour de France wins…)</t>
  </si>
  <si>
    <t>Christopher Milam</t>
  </si>
  <si>
    <t>751-5059</t>
  </si>
  <si>
    <t>3206 Grandview St</t>
  </si>
  <si>
    <t xml:space="preserve">Mansions at Canyon Creek               </t>
  </si>
  <si>
    <t>SP-04-0158C.SH</t>
  </si>
  <si>
    <t>4801 S CONGRESS AVE</t>
  </si>
  <si>
    <t>SPC-06-0715C</t>
  </si>
  <si>
    <t>SPC-06-0716C.SH</t>
  </si>
  <si>
    <t>Johnson Communities, Dan Brouillette</t>
  </si>
  <si>
    <t>512-388-4785</t>
  </si>
  <si>
    <t>SP-94-0348C</t>
  </si>
  <si>
    <t>Townlake Gable Apartments</t>
  </si>
  <si>
    <t>SP-01-0193C</t>
  </si>
  <si>
    <t>7104 MC NEIL DR</t>
  </si>
  <si>
    <t>Frank Greenberg, JWR</t>
  </si>
  <si>
    <t>(512) 459-3121</t>
  </si>
  <si>
    <t>George Zapalac</t>
  </si>
  <si>
    <t>Danny Clark, Longero and Clark</t>
  </si>
  <si>
    <t>(512) 306-0228</t>
  </si>
  <si>
    <t>SP-01-0228C</t>
  </si>
  <si>
    <t>600 FRANKLIN BLVD</t>
  </si>
  <si>
    <t>SP-01-0162C</t>
  </si>
  <si>
    <t>John Morrey</t>
  </si>
  <si>
    <t>(512) 260-3700</t>
  </si>
  <si>
    <t>SP-01-0157C</t>
  </si>
  <si>
    <t>Marc Pinto, Simpson Brodie</t>
  </si>
  <si>
    <t>(303) 750-8700</t>
  </si>
  <si>
    <t>8515 S I 35 SVC RD NB</t>
  </si>
  <si>
    <t>Kenny Dryden, South IH-35 Ventures</t>
  </si>
  <si>
    <t>(512) 371-0040</t>
  </si>
  <si>
    <t>501 E STASSNEY LA</t>
  </si>
  <si>
    <t>Saddle Creek</t>
  </si>
  <si>
    <t>11672 Jollyville Road</t>
  </si>
  <si>
    <t>Scott Taylor</t>
  </si>
  <si>
    <t>512-328-8154</t>
  </si>
  <si>
    <t>1Q93</t>
  </si>
  <si>
    <t>SP-95-0150C</t>
  </si>
  <si>
    <t>Arrowhead Park</t>
  </si>
  <si>
    <t>607 Masterson Pass</t>
  </si>
  <si>
    <t>Rudy Belton</t>
  </si>
  <si>
    <t>Pasadena Drive Condos</t>
  </si>
  <si>
    <t>Park Place Apartments (Smart Housing)</t>
  </si>
  <si>
    <t>Verde-Wells Branch</t>
  </si>
  <si>
    <t>Bella Springs</t>
  </si>
  <si>
    <t>Goodrich Townhomes</t>
  </si>
  <si>
    <t>The Sage</t>
  </si>
  <si>
    <t>Waterfront Marina Condominiums</t>
  </si>
  <si>
    <t>Jim Hogg II</t>
  </si>
  <si>
    <t>Jim Bennet, Bennet Consulting</t>
  </si>
  <si>
    <t>282-3079</t>
  </si>
  <si>
    <t>Donna Cerkan</t>
  </si>
  <si>
    <t>Brett Bruchmiller, Boulevard Builders</t>
  </si>
  <si>
    <t>(214) 219-2232</t>
  </si>
  <si>
    <t>619-233-6336</t>
  </si>
  <si>
    <t>William Encinas</t>
  </si>
  <si>
    <t>SP-96-0314C</t>
  </si>
  <si>
    <t>Townhomes of Wellwood</t>
  </si>
  <si>
    <t>1215 East Yager Lane</t>
  </si>
  <si>
    <t>Verdance Condos (fka Grandview Condos (resub of SP-06-0419C))</t>
  </si>
  <si>
    <t>SP-06-0095C.SH(XT2)</t>
  </si>
  <si>
    <t>SP-06-0571C(XT)</t>
  </si>
  <si>
    <t>10344529, 10190833</t>
  </si>
  <si>
    <t>Dittmar &amp; Cooper Apartments ( resub of SP-2008-0447C)</t>
  </si>
  <si>
    <t>10304482, 299907, 297250</t>
  </si>
  <si>
    <t>Mike R. McHone</t>
  </si>
  <si>
    <t>(512) 481-9111</t>
  </si>
  <si>
    <t>(512) 328-.0011</t>
  </si>
  <si>
    <t>Greenpointe Austin (fka Punto Verde)</t>
  </si>
  <si>
    <t>SP-98-0214C</t>
  </si>
  <si>
    <t>Vineyard Hills</t>
  </si>
  <si>
    <t>David Olle</t>
  </si>
  <si>
    <t>452-7781</t>
  </si>
  <si>
    <t>SPC-93-0027A</t>
  </si>
  <si>
    <t>Greystar Capital Partners, Mark Spiegel</t>
  </si>
  <si>
    <t>713-966-5000</t>
  </si>
  <si>
    <t>350 Cypress Creek Road</t>
  </si>
  <si>
    <t>Austin Premium Properties, Mike Votiky</t>
  </si>
  <si>
    <t>512-449-0490</t>
  </si>
  <si>
    <t>The Timbers at Creekside</t>
  </si>
  <si>
    <t>1026 Clayton Lane</t>
  </si>
  <si>
    <t>SP-95-0480C</t>
  </si>
  <si>
    <t>Gables Residential, Rick Craig</t>
  </si>
  <si>
    <t>713-784-4144</t>
  </si>
  <si>
    <t xml:space="preserve">SP-98-0360C              </t>
  </si>
  <si>
    <t>(214) 237-0481</t>
  </si>
  <si>
    <t>283459, 247882</t>
  </si>
  <si>
    <t>784-4961</t>
  </si>
  <si>
    <t>Danny Miller</t>
  </si>
  <si>
    <t>1050 Springdale Rd</t>
  </si>
  <si>
    <t>1050 SPRINGDALE RD</t>
  </si>
  <si>
    <t>Banister Lane Townhomes (resub of SP-01-0308C)</t>
  </si>
  <si>
    <t>Matthew Stewart, Jacobs and Carter</t>
  </si>
  <si>
    <t>Crossings Apartments at Lakeline</t>
  </si>
  <si>
    <t>Caitlin Barton, Urban Design Group</t>
  </si>
  <si>
    <t>SP-01-0104C</t>
  </si>
  <si>
    <t>Stephanie Duprie, Urban Design Assoc.</t>
  </si>
  <si>
    <t>SP-01-0153C</t>
  </si>
  <si>
    <t>James Davis</t>
  </si>
  <si>
    <t>(512) 732-0759</t>
  </si>
  <si>
    <t>Jamie Hagen, Carter+Burgess</t>
  </si>
  <si>
    <t>(512) 314-3100</t>
  </si>
  <si>
    <t>SP-01-0182D</t>
  </si>
  <si>
    <t>15904 MARY ST</t>
  </si>
  <si>
    <t>Rick Redmond, Beaches LTD.</t>
  </si>
  <si>
    <t>Mira Vista Condos</t>
  </si>
  <si>
    <t>SPC-2007-0537C</t>
  </si>
  <si>
    <t>Joseph Stallsmith, Domain Shopping Center</t>
  </si>
  <si>
    <t>(317) 263-7958</t>
  </si>
  <si>
    <t>10700 Domain Drive</t>
  </si>
  <si>
    <t>SP-2009-0270C</t>
  </si>
  <si>
    <t>304 E 30th</t>
  </si>
  <si>
    <t>304 E 30TH ST</t>
  </si>
  <si>
    <t>SP-2009-0227C</t>
  </si>
  <si>
    <t>Gables Bluffstone (Bluffside)</t>
  </si>
  <si>
    <t>8701 Bluffstone Cove</t>
  </si>
  <si>
    <t>SP-94-0460C</t>
  </si>
  <si>
    <t>Gaines Ranch</t>
  </si>
  <si>
    <t>4424 Gaines Park Loop</t>
  </si>
  <si>
    <t>SP-97-0048C</t>
  </si>
  <si>
    <t>Gardens at Decker Lake</t>
  </si>
  <si>
    <t>7000 Decker Lane</t>
  </si>
  <si>
    <t>Haythem Dawlett</t>
  </si>
  <si>
    <t>805-929-2453</t>
  </si>
  <si>
    <t>Larry Guillot, G. Beck Company</t>
  </si>
  <si>
    <t>512-452-1188</t>
  </si>
  <si>
    <t>SP-99-0256C</t>
  </si>
  <si>
    <t>200 South Congress Avenue</t>
  </si>
  <si>
    <t>Tom Poth, Hixo, Inc.</t>
  </si>
  <si>
    <t>477-0050</t>
  </si>
  <si>
    <t>3Q99</t>
  </si>
  <si>
    <t>SP-93-0399C</t>
  </si>
  <si>
    <t>Great Hills Village</t>
  </si>
  <si>
    <t>10050 Great Hills Trail</t>
  </si>
  <si>
    <t>Rick Vaughn</t>
  </si>
  <si>
    <t>512-328-1866</t>
  </si>
  <si>
    <t>SP-94-0072D</t>
  </si>
  <si>
    <t xml:space="preserve">Groves of Los Indios Development </t>
  </si>
  <si>
    <t>12401 Los Indios Trl</t>
  </si>
  <si>
    <t>SP-92-0021C</t>
  </si>
  <si>
    <t>Hardrock Canyon</t>
  </si>
  <si>
    <t>10100 Jollyville Rd</t>
  </si>
  <si>
    <t>SP-93-0532C</t>
  </si>
  <si>
    <t>Hardrock Canyon II</t>
  </si>
  <si>
    <t>10300 Morado Cove</t>
  </si>
  <si>
    <t>SP-96-0115C</t>
  </si>
  <si>
    <t>Park Place on the Lake (renovation)</t>
  </si>
  <si>
    <t>Hill Country    (Jefferson at William Cannon)</t>
  </si>
  <si>
    <t>Century Park Apatments (Smart Housing)</t>
  </si>
  <si>
    <t>347-0040</t>
  </si>
  <si>
    <t>Comanche Condominiums</t>
  </si>
  <si>
    <t xml:space="preserve">12520 MONTE CASTILLO PKWY  </t>
  </si>
  <si>
    <t>78732</t>
  </si>
  <si>
    <t>SP-2007-0548C</t>
  </si>
  <si>
    <t>Cypress-Lamar/Manchaca</t>
  </si>
  <si>
    <t>2700 RIVER HILLS RD</t>
  </si>
  <si>
    <t>1200 NEWNING AVE</t>
  </si>
  <si>
    <t>8499 BRODIE LN</t>
  </si>
  <si>
    <t>421 W SLAUGHTER LN</t>
  </si>
  <si>
    <t>8152 SHARON RD</t>
  </si>
  <si>
    <t>288-4880</t>
  </si>
  <si>
    <t>Current</t>
  </si>
  <si>
    <t>Quarter</t>
  </si>
  <si>
    <t>Number</t>
  </si>
  <si>
    <t>Project Name</t>
  </si>
  <si>
    <t>Address</t>
  </si>
  <si>
    <t>Units</t>
  </si>
  <si>
    <t>Acres</t>
  </si>
  <si>
    <t>Filed</t>
  </si>
  <si>
    <t>Agent's name</t>
  </si>
  <si>
    <t>Phone</t>
  </si>
  <si>
    <t>Status</t>
  </si>
  <si>
    <t>Submitted</t>
  </si>
  <si>
    <t>16107 White River Boulevard</t>
  </si>
  <si>
    <t>SP-04-0907C</t>
  </si>
  <si>
    <t>100 E 51ST ST</t>
  </si>
  <si>
    <t>SP-04-0950C</t>
  </si>
  <si>
    <t>2601 E 7TH ST</t>
  </si>
  <si>
    <t>The Pedernales (Smart Housing)</t>
  </si>
  <si>
    <t>1601 MONTOPOLIS DR</t>
  </si>
  <si>
    <t>512-338-4212</t>
  </si>
  <si>
    <t>SP-01-0479C</t>
  </si>
  <si>
    <t>Waterloo Hill</t>
  </si>
  <si>
    <t>717 Brownlee Circle</t>
  </si>
  <si>
    <t xml:space="preserve">9009 N F M 620 Rd                                </t>
  </si>
  <si>
    <t>Camden Amber Oaks</t>
  </si>
  <si>
    <t>11401 Manchaca Road</t>
  </si>
  <si>
    <t>10562324, 10088436, 308408</t>
  </si>
  <si>
    <t>4q06</t>
  </si>
  <si>
    <t>SP-06-0587C</t>
  </si>
  <si>
    <t>SP-06-0638C</t>
  </si>
  <si>
    <t>5600 JIM HOGG AVE</t>
  </si>
  <si>
    <t>SP-06-0641C</t>
  </si>
  <si>
    <t>1412 POSSUM TROT</t>
  </si>
  <si>
    <t>SP-06-0651C</t>
  </si>
  <si>
    <t>1400 W SLAUGHTER LN</t>
  </si>
  <si>
    <t>date submitted, and contact names and phone numbers.</t>
  </si>
  <si>
    <t>TO PRINT: CTRL+P</t>
  </si>
  <si>
    <t>SP-96-0323C</t>
  </si>
  <si>
    <t>2001 South Mo-Pac</t>
  </si>
  <si>
    <t>Donald Cumming</t>
  </si>
  <si>
    <t>512-451-1428</t>
  </si>
  <si>
    <t>SP-99-0140C</t>
  </si>
  <si>
    <t>Dean Lupul, Mark Dawson Homes</t>
  </si>
  <si>
    <t>Joyce Porter</t>
  </si>
  <si>
    <t>515-7751</t>
  </si>
  <si>
    <t>SP-02-0247C</t>
  </si>
  <si>
    <t>1155 BARTON SPRINGS RD</t>
  </si>
  <si>
    <t>6201 E Riverside Drive</t>
  </si>
  <si>
    <t>13838 The Lakes Boulevard</t>
  </si>
  <si>
    <t>2301 Grove Blvd</t>
  </si>
  <si>
    <t>7201 F M 2222 Rd</t>
  </si>
  <si>
    <t>1910 1/2 Wickshire Lane</t>
  </si>
  <si>
    <t>1701 LAVACA ST</t>
  </si>
  <si>
    <t>Cooper Welch, Lake Travis Bluff</t>
  </si>
  <si>
    <t>(713) 960-9925</t>
  </si>
  <si>
    <t>Ruth Sumners</t>
  </si>
  <si>
    <t>858-4371</t>
  </si>
  <si>
    <t>4900 SPRINGDALE RD</t>
  </si>
  <si>
    <t>2440 WICKERSHAM LN</t>
  </si>
  <si>
    <t>2100 PARKER LN</t>
  </si>
  <si>
    <t>SP-06-0592D</t>
  </si>
  <si>
    <t>SP-06-0596C</t>
  </si>
  <si>
    <t>SP-06-0605C</t>
  </si>
  <si>
    <t>43 RAINEY ST</t>
  </si>
  <si>
    <t>SP-06-0610C.SH</t>
  </si>
  <si>
    <t>910 W 25TH ST</t>
  </si>
  <si>
    <t>4330 BULL CREEK RD</t>
  </si>
  <si>
    <t>SP-06-0649C</t>
  </si>
  <si>
    <t>SP-06-0655C</t>
  </si>
  <si>
    <t>2215 BLUEBONNET LN</t>
  </si>
  <si>
    <t>SP-06-0678C</t>
  </si>
  <si>
    <t>305 E 31ST ST</t>
  </si>
  <si>
    <t>SP-06-0693C.SH</t>
  </si>
  <si>
    <t>911 W 21ST ST</t>
  </si>
  <si>
    <t>SP-06-0695C</t>
  </si>
  <si>
    <t>1621 ENFIELD RD</t>
  </si>
  <si>
    <t>SP-06-0697C</t>
  </si>
  <si>
    <t>2207 PASADENA DR</t>
  </si>
  <si>
    <t>401 E 5TH ST</t>
  </si>
  <si>
    <t>1401 S HEATHERWILDE BLVD</t>
  </si>
  <si>
    <t>12312 HARRIS RIDGE BLVD</t>
  </si>
  <si>
    <t>700 BAYLOR ST</t>
  </si>
  <si>
    <t>298 WEST AV</t>
  </si>
  <si>
    <t>9501 N Capital Of Tx Hwy</t>
  </si>
  <si>
    <t>6280 Mcneil Road</t>
  </si>
  <si>
    <t>7100 Mcneil Road</t>
  </si>
  <si>
    <t>10701 Rm 2222</t>
  </si>
  <si>
    <t>1201 Hwy 79</t>
  </si>
  <si>
    <t>San Felipe At Pond Springs</t>
  </si>
  <si>
    <t xml:space="preserve">SP-96-0203C             </t>
  </si>
  <si>
    <t>Rollins Martin</t>
  </si>
  <si>
    <t>1172 Webberville Road</t>
  </si>
  <si>
    <t>Joe Garcia</t>
  </si>
  <si>
    <t>501 Kinney Avenue</t>
  </si>
  <si>
    <t xml:space="preserve">6300 Fletcher La </t>
  </si>
  <si>
    <t>512-459-1996</t>
  </si>
  <si>
    <t>2100 CULLEN AVENUE</t>
  </si>
  <si>
    <t>4701 MONTEREY OAKS BLVD</t>
  </si>
  <si>
    <t>201 LAVACA ST</t>
  </si>
  <si>
    <t>11672 JOLLYVILLE ROAD</t>
  </si>
  <si>
    <t xml:space="preserve">8300 N F M 620 RD </t>
  </si>
  <si>
    <t>607 MASTERSON PASS</t>
  </si>
  <si>
    <t>2301 S MO-PAC SVC RD NB</t>
  </si>
  <si>
    <t>12612 N LAMAR BLVD</t>
  </si>
  <si>
    <t>1701 SPYGLASS DRIVE</t>
  </si>
  <si>
    <t>5402 BEACON DR</t>
  </si>
  <si>
    <t>3200 E STASSNEY LANE</t>
  </si>
  <si>
    <t>2606 SALADO STREET</t>
  </si>
  <si>
    <t>SP-04-0144C</t>
  </si>
  <si>
    <t>Enfield Townhomes</t>
  </si>
  <si>
    <t>307007, 286058, 247974</t>
  </si>
  <si>
    <t>Tom Moody, Continental Homes</t>
  </si>
  <si>
    <t>533-1467</t>
  </si>
  <si>
    <t>308657, 297952</t>
  </si>
  <si>
    <t>Riverside Quarters (Smart Housing) (resub of SP-06-347C.SH)</t>
  </si>
  <si>
    <t>Roman Leal</t>
  </si>
  <si>
    <t>228-2333</t>
  </si>
  <si>
    <t>Ralph Reed, Pioneer Development Ltd.</t>
  </si>
  <si>
    <t>445-7074</t>
  </si>
  <si>
    <t>Darlene Louk, Forestar Real Estate Group</t>
  </si>
  <si>
    <t>434-3888</t>
  </si>
  <si>
    <t xml:space="preserve">12305 SAMSUNG BLVD   </t>
  </si>
  <si>
    <t>James McCann, Longaro and Clarke, LP</t>
  </si>
  <si>
    <t>Kenny Dryden, Dryden Investments</t>
  </si>
  <si>
    <t>371-0040</t>
  </si>
  <si>
    <t>Christopher Whitworth, Capital City Partners</t>
  </si>
  <si>
    <t>481-9669</t>
  </si>
  <si>
    <t>Robert Theiot, Comanche Canyon Development</t>
  </si>
  <si>
    <t>Mirabeau (formerly Gotham)</t>
  </si>
  <si>
    <t>3201 Duval Rd</t>
  </si>
  <si>
    <t>renovation</t>
  </si>
  <si>
    <t>Justin Hilton</t>
  </si>
  <si>
    <t>912 W 23rd St</t>
  </si>
  <si>
    <t>Middlebrook Gardens Phase I</t>
  </si>
  <si>
    <t>Galindo, Inc., J.W. Wood</t>
  </si>
  <si>
    <t>409-823-1919</t>
  </si>
  <si>
    <t>Middlebrook Gardens Phase II</t>
  </si>
  <si>
    <t>Reflections III, Phase 5</t>
  </si>
  <si>
    <t>11901 Swearingen Drive</t>
  </si>
  <si>
    <t xml:space="preserve">SP-97-0427C </t>
  </si>
  <si>
    <t xml:space="preserve">2224  WALSH TARLTON LN   </t>
  </si>
  <si>
    <t>Brett Johnson, Urbana Communities</t>
  </si>
  <si>
    <t>(214) 361.8889</t>
  </si>
  <si>
    <t>10226633, 10099889</t>
  </si>
  <si>
    <t>John Jordano, Pasadena Drive LP</t>
  </si>
  <si>
    <t>330-9280</t>
  </si>
  <si>
    <t>308649, 298857</t>
  </si>
  <si>
    <t>East Riverside Apartments (resub of SP-06-0378C)</t>
  </si>
  <si>
    <t>308659, 295997</t>
  </si>
  <si>
    <t>Dave Ward, FTX Partners</t>
  </si>
  <si>
    <t>468-4944</t>
  </si>
  <si>
    <t>Chris Yanez</t>
  </si>
  <si>
    <t>Stephen Maida, Speedway Condos LP</t>
  </si>
  <si>
    <t>Speedway Condos Phase II</t>
  </si>
  <si>
    <t>21st at Pearl</t>
  </si>
  <si>
    <t>2104 PEARL STREET</t>
  </si>
  <si>
    <t>Michael Beardsley, Reland Texas LP</t>
  </si>
  <si>
    <t>350-6950</t>
  </si>
  <si>
    <t>2100 PIPERS FIELD DRIVE</t>
  </si>
  <si>
    <t>11624 JOLLYVILLE ROAD</t>
  </si>
  <si>
    <t>1901 LAKEWAY BLVD</t>
  </si>
  <si>
    <t>6280 MCNEIL ROAD</t>
  </si>
  <si>
    <t>7100 MCNEIL ROAD</t>
  </si>
  <si>
    <t>914 E RUNDBERG LN</t>
  </si>
  <si>
    <t>1300 CROSSING PLACE</t>
  </si>
  <si>
    <t>SP-02-0439C.SH</t>
  </si>
  <si>
    <t>2720 LYONS RD</t>
  </si>
  <si>
    <t>Karen  Langley</t>
  </si>
  <si>
    <t>483-3551</t>
  </si>
  <si>
    <t>2216 THORNTON RD</t>
  </si>
  <si>
    <t>Gary  Cutsinger, K.C. Homes</t>
  </si>
  <si>
    <t>306-1248</t>
  </si>
  <si>
    <t>SPC-02-0046A</t>
  </si>
  <si>
    <t>8100 F M 2222 RD</t>
  </si>
  <si>
    <t>James H. Coleman</t>
  </si>
  <si>
    <t>329-0123</t>
  </si>
  <si>
    <t>SP-02-0458D</t>
  </si>
  <si>
    <t>9100 CALERA DR</t>
  </si>
  <si>
    <t>John E. Baker, Stratus</t>
  </si>
  <si>
    <t>SP-03-0008C</t>
  </si>
  <si>
    <t>2910 S LAKELINE BLVD</t>
  </si>
  <si>
    <t>Charles  Holbruck</t>
  </si>
  <si>
    <t>Woodway Village Apts (Smart Housing)</t>
  </si>
  <si>
    <t>Hilltop Chateaux Condos (Smart Housing)</t>
  </si>
  <si>
    <t>Coldwater Garden Homes</t>
  </si>
  <si>
    <t>John Higgins, Austin Jack, LLC</t>
  </si>
  <si>
    <t>(309) 766-9803</t>
  </si>
  <si>
    <t>Clawson South 8</t>
  </si>
  <si>
    <t>Lake Travis Bluff</t>
  </si>
  <si>
    <t>Super Coop (Smart Housing)</t>
  </si>
  <si>
    <t>Lynnbrook Condos</t>
  </si>
  <si>
    <t>Shoal Creek Condos/ 6th And West</t>
  </si>
  <si>
    <t>Vintage Condos at Steiner Ranch</t>
  </si>
  <si>
    <t>Hardrock Canyon Phases IV, V, VI</t>
  </si>
  <si>
    <t>Arbors at Riverside</t>
  </si>
  <si>
    <t>Block at Rio Grande; Smart Housing</t>
  </si>
  <si>
    <t>Block At 23rd Street (The)</t>
  </si>
  <si>
    <t>San Pedro Flats</t>
  </si>
  <si>
    <t>Wanda Means</t>
  </si>
  <si>
    <t>(214) 801-2394</t>
  </si>
  <si>
    <t>Kaleidoscope Village (Smart Housing)</t>
  </si>
  <si>
    <t xml:space="preserve">6400  FM 969 RD   </t>
  </si>
  <si>
    <t>Daniel Day, Norwalk Inc.</t>
  </si>
  <si>
    <t>476-9944</t>
  </si>
  <si>
    <t>Shari Pape</t>
  </si>
  <si>
    <t>John Graham, Waterloo Partners</t>
  </si>
  <si>
    <t>694-0510</t>
  </si>
  <si>
    <t xml:space="preserve">Ted Stokley, United Housing </t>
  </si>
  <si>
    <t>(214) 750-8845</t>
  </si>
  <si>
    <t>David Watson, Trammell Crow</t>
  </si>
  <si>
    <t>482-5544</t>
  </si>
  <si>
    <t>477-9900</t>
  </si>
  <si>
    <t>Dustin Slack, Trammell Crow</t>
  </si>
  <si>
    <t>4q03</t>
  </si>
  <si>
    <t>3q03</t>
  </si>
  <si>
    <t>2q03</t>
  </si>
  <si>
    <t>1q03</t>
  </si>
  <si>
    <t>Robertson Hill Apartments (aka Bennett)</t>
  </si>
  <si>
    <t>4q02</t>
  </si>
  <si>
    <t>3q02</t>
  </si>
  <si>
    <t>2q02</t>
  </si>
  <si>
    <t>1q02</t>
  </si>
  <si>
    <t>7805 COOPER LN</t>
  </si>
  <si>
    <t>1512 FOREST TRL</t>
  </si>
  <si>
    <t>SP-2008-0456C</t>
  </si>
  <si>
    <t>MCD Forest Trail Condominiums</t>
  </si>
  <si>
    <t>2004 E 12TH ST</t>
  </si>
  <si>
    <t>SP-2008-0472C</t>
  </si>
  <si>
    <t>2004 E. 12th Street</t>
  </si>
  <si>
    <t>1332 LAMAR SQUARE DR</t>
  </si>
  <si>
    <t>SP-2008-0469C.SH</t>
  </si>
  <si>
    <t>1306 WEST AVE</t>
  </si>
  <si>
    <t>SP-2008-0493C</t>
  </si>
  <si>
    <t>Ranch House Apartments</t>
  </si>
  <si>
    <t>1Q09</t>
  </si>
  <si>
    <t>Dan Calistrat/Gray Engineering</t>
  </si>
  <si>
    <t>SP-95-0151D</t>
  </si>
  <si>
    <t>Wyndhaven at Wells Branch</t>
  </si>
  <si>
    <t>1720 Wells Branch Parkway</t>
  </si>
  <si>
    <t>Curtis Morris</t>
  </si>
  <si>
    <t>306-0011</t>
  </si>
  <si>
    <t>Spring Valley</t>
  </si>
  <si>
    <t xml:space="preserve">Gables at 1st and Lamar                                                                                                                                                                       </t>
  </si>
  <si>
    <t xml:space="preserve">910 Cesar Chavez St </t>
  </si>
  <si>
    <t>Philip Brela</t>
  </si>
  <si>
    <t>James Grandin, Bury and Partners</t>
  </si>
  <si>
    <t xml:space="preserve">Oak Bluff Condominiums </t>
  </si>
  <si>
    <t>Gregory Bourgeois, Jones and Carter</t>
  </si>
  <si>
    <t xml:space="preserve">Marcy Phillips, AMLI Residential </t>
  </si>
  <si>
    <t>748-7117</t>
  </si>
  <si>
    <t>Scott Wuest, Bury and Partners</t>
  </si>
  <si>
    <t xml:space="preserve">813 East 11TH ST  </t>
  </si>
  <si>
    <t>Michael Moran, La Corvina Partners</t>
  </si>
  <si>
    <t>422-8896</t>
  </si>
  <si>
    <t>Prestige Centre (resub of SP-2007-0314D)</t>
  </si>
  <si>
    <t>10052020, 10036632</t>
  </si>
  <si>
    <t>10052863, 306531</t>
  </si>
  <si>
    <t>Bull Creek Multi-Family Redevelopment (resub of SP-06-0637C)</t>
  </si>
  <si>
    <t>2100 Parker Lane (resub of SP-06-0782C)</t>
  </si>
  <si>
    <t>Sarah Graham</t>
  </si>
  <si>
    <t>507-5377</t>
  </si>
  <si>
    <t>Timothy Crawford, Citiline Corporation</t>
  </si>
  <si>
    <t>Brandon Easterling, Avera Development</t>
  </si>
  <si>
    <t>707-8000</t>
  </si>
  <si>
    <t>1201 South Lamar Boulevard</t>
  </si>
  <si>
    <t>Parkside at Northtown</t>
  </si>
  <si>
    <t>14601 HARRIS RIDGE BLVD</t>
  </si>
  <si>
    <t>10800 Pecan Park Blvd</t>
  </si>
  <si>
    <t>304 W Alpine Rd</t>
  </si>
  <si>
    <t>Swanson's Crossing Multi-Family</t>
  </si>
  <si>
    <t>266-1529</t>
  </si>
  <si>
    <t>SP-00-2515D</t>
  </si>
  <si>
    <t>Fred Eppright, Shoal Creek Properties</t>
  </si>
  <si>
    <t>David Saling, Fort Branch Landing LTD.</t>
  </si>
  <si>
    <t>794-9378</t>
  </si>
  <si>
    <t>SP-00-2572C</t>
  </si>
  <si>
    <t>Richard Burratti, Montandon LTD.</t>
  </si>
  <si>
    <t>452-4422</t>
  </si>
  <si>
    <t>13380 Pond Springs Road</t>
  </si>
  <si>
    <t xml:space="preserve">11558 Spicewood Pkwy                             </t>
  </si>
  <si>
    <t xml:space="preserve">8700 Brodie La                                   </t>
  </si>
  <si>
    <t xml:space="preserve">Apartment and condominium projects with site plans pending, released site plans, projects under </t>
  </si>
  <si>
    <t>Date</t>
  </si>
  <si>
    <t>Site Plan</t>
  </si>
  <si>
    <t>Site</t>
  </si>
  <si>
    <t>SP-03-0223C</t>
  </si>
  <si>
    <t>Mountain Shadows</t>
  </si>
  <si>
    <t>6103 Mountain Shadows Drive</t>
  </si>
  <si>
    <t>6103 MOUNTAIN SHADOWS DRIVE</t>
  </si>
  <si>
    <t>Sylvia Limon</t>
  </si>
  <si>
    <t>Edward Padgett Company</t>
  </si>
  <si>
    <t>301 BRAMBLE DR</t>
  </si>
  <si>
    <t>SP-07-0005C</t>
  </si>
  <si>
    <t>108 W GIBSON ST</t>
  </si>
  <si>
    <t>SP-07-0011C</t>
  </si>
  <si>
    <t>1314 NORWALK LN</t>
  </si>
  <si>
    <t>SP-07-0020C</t>
  </si>
  <si>
    <t>SP-07-0025C</t>
  </si>
  <si>
    <t>800 W 6TH ST</t>
  </si>
  <si>
    <t>South Park Ranch (Smart Housing)</t>
  </si>
  <si>
    <t>SP-01-0356D(XT)</t>
  </si>
  <si>
    <t>SP-05-1177C</t>
  </si>
  <si>
    <t>101 Colorado</t>
  </si>
  <si>
    <t>101 Colorado St</t>
  </si>
  <si>
    <t>101 COLORADO ST</t>
  </si>
  <si>
    <t>Eric Villareal, Metlife</t>
  </si>
  <si>
    <t>454-2400</t>
  </si>
  <si>
    <t>Gregory Bourgeois, Jones and Carter Inc.</t>
  </si>
  <si>
    <t>314-3100</t>
  </si>
  <si>
    <t>Dick Clark, Jacobs Carter Burgess</t>
  </si>
  <si>
    <t>Brad Brakhage, West Campus 26th LP</t>
  </si>
  <si>
    <t>(949) 640-4200</t>
  </si>
  <si>
    <t>SP-2007-0729C</t>
  </si>
  <si>
    <t>The Woods at Oak Creek</t>
  </si>
  <si>
    <t>AMLI at East Avenue (Project 1 at the former Concordia site)</t>
  </si>
  <si>
    <t>8000 Decker Ln</t>
  </si>
  <si>
    <t>3001 Oak Springs Dr</t>
  </si>
  <si>
    <t>1208 W 9Th St</t>
  </si>
  <si>
    <t>Toro Canyon (resub of SP-07-0108D)</t>
  </si>
  <si>
    <t>3q10</t>
  </si>
  <si>
    <t>4q10</t>
  </si>
  <si>
    <t>1q11</t>
  </si>
  <si>
    <t>Description of sections.</t>
  </si>
  <si>
    <t>Main spreadsheet listing all projects with detailed information such as site acres, units,</t>
  </si>
  <si>
    <t>434-5774</t>
  </si>
  <si>
    <t>5807 CITY PARK RD</t>
  </si>
  <si>
    <t>Joe Arriaga</t>
  </si>
  <si>
    <t>Cosmo  Palmieri</t>
  </si>
  <si>
    <t>637-3682</t>
  </si>
  <si>
    <t>SP-02-0341C.SH</t>
  </si>
  <si>
    <t xml:space="preserve">2824 Rio Grande Street                           </t>
  </si>
  <si>
    <t>2525 S LAMAR BLVD</t>
  </si>
  <si>
    <t>Gene Payne</t>
  </si>
  <si>
    <t>748-2032</t>
  </si>
  <si>
    <t>Condominiums 360</t>
  </si>
  <si>
    <t>360 Nueces Street</t>
  </si>
  <si>
    <t>282516, 245112</t>
  </si>
  <si>
    <t>Goodwill Tract Apts (resub of SP-04-1155C)</t>
  </si>
  <si>
    <t>Michael McGinnis</t>
  </si>
  <si>
    <t>327-7664</t>
  </si>
  <si>
    <t>Amy Link</t>
  </si>
  <si>
    <t>Billy Holley, Block 51 Limited Partnership</t>
  </si>
  <si>
    <t>(404) 261-7872</t>
  </si>
  <si>
    <t>Mike Rivera, Rivera Engineering</t>
  </si>
  <si>
    <t>899-3310</t>
  </si>
  <si>
    <t>Alan Robinson, The College Houses</t>
  </si>
  <si>
    <t>Paul Milsap, Prestige Investments, LLC</t>
  </si>
  <si>
    <t>775-0825</t>
  </si>
  <si>
    <t>Verandas Del Mercado (fka Citiline)</t>
  </si>
  <si>
    <t>The Villas at Tech Ridge (fka Lakes at Tech Ridge)</t>
  </si>
  <si>
    <t>East Village Lofts (fka Roberston Hill)</t>
  </si>
  <si>
    <t>MacMora Cottages II (SH)</t>
  </si>
  <si>
    <t>David Mahn, MacMora LTD</t>
  </si>
  <si>
    <t>472-7455</t>
  </si>
  <si>
    <t>Charles  Holbrook, Transcontinental Lamar</t>
  </si>
  <si>
    <t>801 W 5Th St</t>
  </si>
  <si>
    <t>AMLI Downtown, Block 20</t>
  </si>
  <si>
    <t>3Q00</t>
  </si>
  <si>
    <t>Alexan Congress</t>
  </si>
  <si>
    <t>Renaissance At Hunter's Chase - Resub</t>
  </si>
  <si>
    <t>4701 Staggerbrush Rd</t>
  </si>
  <si>
    <t>SP-95-0425C</t>
  </si>
  <si>
    <t>Monterrey Ranch, Phase II</t>
  </si>
  <si>
    <t xml:space="preserve">4700 Staggerbrush Rd   </t>
  </si>
  <si>
    <t>SP-96-0409C</t>
  </si>
  <si>
    <t>Monterrey Ranch, Phase III</t>
  </si>
  <si>
    <t>Randall Jones</t>
  </si>
  <si>
    <t>836-4793</t>
  </si>
  <si>
    <t>SP-99-0142C</t>
  </si>
  <si>
    <t>Mountain Ranch</t>
  </si>
  <si>
    <t>2425 Riverside Drive</t>
  </si>
  <si>
    <t>Stanley Palm, Collier Ranch LTD</t>
  </si>
  <si>
    <t>317-377-8705</t>
  </si>
  <si>
    <t>Gables Westlake</t>
  </si>
  <si>
    <t>Alexa Knight, LG Westlake LTD</t>
  </si>
  <si>
    <t>502-6010</t>
  </si>
  <si>
    <t>SP-97-0115C</t>
  </si>
  <si>
    <t>512-327-2900</t>
  </si>
  <si>
    <t>2Q91</t>
  </si>
  <si>
    <t>SP-94-0157C</t>
  </si>
  <si>
    <t>Monterrey Ranch, Phase I</t>
  </si>
  <si>
    <t>SP-00-2362C</t>
  </si>
  <si>
    <t>Jim C. Alvis</t>
  </si>
  <si>
    <t>472-6721</t>
  </si>
  <si>
    <t>SP-00-2378C</t>
  </si>
  <si>
    <t xml:space="preserve">North Duval Townhomes                  </t>
  </si>
  <si>
    <t xml:space="preserve">4508 Duval Road                                  </t>
  </si>
  <si>
    <t xml:space="preserve">1719 Spyglass Dr                                      </t>
  </si>
  <si>
    <t>10198310, 252493, 242414</t>
  </si>
  <si>
    <t>Kristi English, Bury and Partners</t>
  </si>
  <si>
    <t>10220583, 10099379</t>
  </si>
  <si>
    <t>Woodlawn Townhomes (resub of SP-2007-0714C)</t>
  </si>
  <si>
    <t>2900 CENTURY PARK BLVD</t>
  </si>
  <si>
    <t>Lake Austin Condos</t>
  </si>
  <si>
    <t>BP-03-7399T</t>
  </si>
  <si>
    <t>2226 Westlake Drive</t>
  </si>
  <si>
    <t>2226 WESTLAKE DRIVE</t>
  </si>
  <si>
    <t>3100 SHORELINE DRIVE</t>
  </si>
  <si>
    <t>401 W 5TH ST</t>
  </si>
  <si>
    <t>54 RAINEY ST</t>
  </si>
  <si>
    <t>5701 S MO-PAC NB EXWY</t>
  </si>
  <si>
    <t>11901 SWEARINGEN DRIVE</t>
  </si>
  <si>
    <t>13090 POND SPRINGS RD</t>
  </si>
  <si>
    <t>11266 TAYLOR DRAPER LN</t>
  </si>
  <si>
    <t>98 SAN JACINTO BLVD</t>
  </si>
  <si>
    <t>10701 F M 2222 RD</t>
  </si>
  <si>
    <t>8000 N F M 620 RD</t>
  </si>
  <si>
    <t>1601 Montopolis Dr</t>
  </si>
  <si>
    <t>7708 San Felipe Blvd</t>
  </si>
  <si>
    <t>5001 E Oltorf St</t>
  </si>
  <si>
    <t>4300 Mc Neil Dr</t>
  </si>
  <si>
    <t>515 E Slaughter Ln</t>
  </si>
  <si>
    <t>West 23rd Street Apartments</t>
  </si>
  <si>
    <t>SP-06-0391C</t>
  </si>
  <si>
    <t>East End Flats</t>
  </si>
  <si>
    <t>Richard Weiss, East End Flats</t>
  </si>
  <si>
    <t>447-6806</t>
  </si>
  <si>
    <t>2q06</t>
  </si>
  <si>
    <t>2Q06</t>
  </si>
  <si>
    <t xml:space="preserve">7655 N F M 620 </t>
  </si>
  <si>
    <t>12345 LAMPLIGHT VILLAGE AVE</t>
  </si>
  <si>
    <t>The Grove</t>
  </si>
  <si>
    <t>SP-2012-0034C</t>
  </si>
  <si>
    <t xml:space="preserve">3707  MANCHACA RD   </t>
  </si>
  <si>
    <t>Hanover South Lamar</t>
  </si>
  <si>
    <t>SP-2012-0064C</t>
  </si>
  <si>
    <t xml:space="preserve">809 S LAMAR BLVD   </t>
  </si>
  <si>
    <t>Las Maderas Apartments</t>
  </si>
  <si>
    <t>SP-2012-0083C</t>
  </si>
  <si>
    <t xml:space="preserve">2504 1/2 E WILLIAM CANNON DR   </t>
  </si>
  <si>
    <t xml:space="preserve">800 W CESAR CHAVEZ ST   </t>
  </si>
  <si>
    <t>SP-2012-0091D</t>
  </si>
  <si>
    <t xml:space="preserve">15200 N IH 35 SVRD SB  </t>
  </si>
  <si>
    <t>Lake Creek Villas</t>
  </si>
  <si>
    <t>SP-2012-0074C</t>
  </si>
  <si>
    <t xml:space="preserve">13001 HYMEADOW DR   </t>
  </si>
  <si>
    <t>SPC-2012-0003C</t>
  </si>
  <si>
    <t>SP-2012-0030C</t>
  </si>
  <si>
    <t xml:space="preserve">1401 E 4TH ST   </t>
  </si>
  <si>
    <t>SP-2012-0089C.SH</t>
  </si>
  <si>
    <t xml:space="preserve">5514  ROOSEVELT AVE   </t>
  </si>
  <si>
    <t>Parmer Village Townhomes</t>
  </si>
  <si>
    <t>SP-2012-0056C</t>
  </si>
  <si>
    <t xml:space="preserve">13400  BRIARWICK DR   </t>
  </si>
  <si>
    <t>The Oaks at Techridge Phase II</t>
  </si>
  <si>
    <t>SP-2012-0106C</t>
  </si>
  <si>
    <t>SP-2012-0040C</t>
  </si>
  <si>
    <t xml:space="preserve">4527  N LAMAR BLVD   </t>
  </si>
  <si>
    <t>Uptown Apartments</t>
  </si>
  <si>
    <t>SP-2012-0035C.SH</t>
  </si>
  <si>
    <t xml:space="preserve">5210 N LAMAR BLVD   </t>
  </si>
  <si>
    <t>SP-2012-0013C</t>
  </si>
  <si>
    <t>SP-2008-0037C(XT)</t>
  </si>
  <si>
    <t>SP-2012-0023D</t>
  </si>
  <si>
    <t>3 Eleven Bowie</t>
  </si>
  <si>
    <t>SP-2012-0077C</t>
  </si>
  <si>
    <t>SP-2012-0112C</t>
  </si>
  <si>
    <t xml:space="preserve">5011  BALCONES DR   </t>
  </si>
  <si>
    <t>Creekside Homes</t>
  </si>
  <si>
    <t>SP-2012-0086C</t>
  </si>
  <si>
    <t xml:space="preserve">5616 S 1ST ST   </t>
  </si>
  <si>
    <t>SP-2012-0016C</t>
  </si>
  <si>
    <t>SP-2012-0021C</t>
  </si>
  <si>
    <t>512.476.4456</t>
  </si>
  <si>
    <t>512.327.8402</t>
  </si>
  <si>
    <t>512.306.1322</t>
  </si>
  <si>
    <t>512.328.6995</t>
  </si>
  <si>
    <t>512.454.2400</t>
  </si>
  <si>
    <t>512.682.5500</t>
  </si>
  <si>
    <t>Kirk Lawrence</t>
  </si>
  <si>
    <t>Scott M. Wuest, Ward and Getz and Associates</t>
  </si>
  <si>
    <t>Darren J Huckert, Bury and Partners</t>
  </si>
  <si>
    <t>Jonathan McKee, Bury and Partners</t>
  </si>
  <si>
    <t>Neslie Cook, Thrower Design</t>
  </si>
  <si>
    <t>Benny Ho</t>
  </si>
  <si>
    <t>Michael Simmons-Smith</t>
  </si>
  <si>
    <t>A.J. Ghaddar, Ghaddar and Associates</t>
  </si>
  <si>
    <t>8200  SOUTHWEST PKWY</t>
  </si>
  <si>
    <t>Escondera Sec.4 (remainder of Hilltop Condos)</t>
  </si>
  <si>
    <t>J Segura, Urban Design Group</t>
  </si>
  <si>
    <t>1704 S LAMAR BLVD</t>
  </si>
  <si>
    <t>4700 PLAZA ON THE LAKE</t>
  </si>
  <si>
    <t>12332 ALAMEDA TRACE CIR</t>
  </si>
  <si>
    <t>3301 W HOWARD LANE</t>
  </si>
  <si>
    <t>301 ANGEL OAK DR</t>
  </si>
  <si>
    <t>4412 E OLTORF ST</t>
  </si>
  <si>
    <t>4900 MISSION OAKS BLVD</t>
  </si>
  <si>
    <t>614 W 22ND ST</t>
  </si>
  <si>
    <t>13810 N F M 620 RD</t>
  </si>
  <si>
    <t>6900 W PARMER LN</t>
  </si>
  <si>
    <t>SP-06-0358C</t>
  </si>
  <si>
    <t>SP-06-0307C.SH</t>
  </si>
  <si>
    <t>SP-06-0285C</t>
  </si>
  <si>
    <t>1507 NORTH ST</t>
  </si>
  <si>
    <t>10701 PECAN PARK BLVD</t>
  </si>
  <si>
    <t>SP-06-0310C</t>
  </si>
  <si>
    <t>1812 WEST AVE</t>
  </si>
  <si>
    <t>SPC-06-0016C</t>
  </si>
  <si>
    <t>SP-06-0250C.SH</t>
  </si>
  <si>
    <t>SP-06-0368C</t>
  </si>
  <si>
    <t>3000 UNIVERSITY AVE</t>
  </si>
  <si>
    <t>SP-06-0360CS</t>
  </si>
  <si>
    <t>2715 E 5TH ST</t>
  </si>
  <si>
    <t>SP-01-0489C(XT2)</t>
  </si>
  <si>
    <t>SP-06-0249C.SH</t>
  </si>
  <si>
    <t>2502 LEON ST</t>
  </si>
  <si>
    <t>SP-01-0383C(XT2)</t>
  </si>
  <si>
    <t>Margaret Mueller, J17 Fortune LP</t>
  </si>
  <si>
    <t>Avery Ranch Townhomes</t>
  </si>
  <si>
    <t>14100 AVERY RANCH BLVD</t>
  </si>
  <si>
    <t>John Lohr, D R Horton</t>
  </si>
  <si>
    <t>(512) 533-1482</t>
  </si>
  <si>
    <t>2000 WOODWARD ST</t>
  </si>
  <si>
    <t>David Young</t>
  </si>
  <si>
    <t>267-6222</t>
  </si>
  <si>
    <t>Robert Wunsch</t>
  </si>
  <si>
    <t>381-1280</t>
  </si>
  <si>
    <t>SP-01-0345D</t>
  </si>
  <si>
    <t>Leslie Perry, L. Perry Development, Llc</t>
  </si>
  <si>
    <t>451-3765</t>
  </si>
  <si>
    <t>SP-02-0231C</t>
  </si>
  <si>
    <t>305 E YAGER LN</t>
  </si>
  <si>
    <t>SP-06-0444C(XT)</t>
  </si>
  <si>
    <t>SP-2007-0186C.SH(XT)</t>
  </si>
  <si>
    <t>SP-2010-0095C</t>
  </si>
  <si>
    <t>1.81</t>
  </si>
  <si>
    <t>SP-2010-0181CS</t>
  </si>
  <si>
    <t>SP-06-0436CS(XT)</t>
  </si>
  <si>
    <t>515 W 15TH ST</t>
  </si>
  <si>
    <t>SP-2010-0114C</t>
  </si>
  <si>
    <t>0.203</t>
  </si>
  <si>
    <t>The Artisan (fka Augusta Heights &amp; resub of SP-06-0350C)</t>
  </si>
  <si>
    <t>5501 S MOPAC EXPY</t>
  </si>
  <si>
    <t>Villa Court Apartments</t>
  </si>
  <si>
    <t>701 W 28TH ST</t>
  </si>
  <si>
    <t>901 Red River St</t>
  </si>
  <si>
    <t>13900 Indian Hill</t>
  </si>
  <si>
    <t>2505 San Gabriel St</t>
  </si>
  <si>
    <t>Switch Willo Condominiums</t>
  </si>
  <si>
    <t xml:space="preserve">4400 Switch Willo Drive </t>
  </si>
  <si>
    <t>4600 Monterey Oaks Blvd</t>
  </si>
  <si>
    <t>Westcreek Ranch (fourplex condos)</t>
  </si>
  <si>
    <t>Perry Wilson, Trammel Crow</t>
  </si>
  <si>
    <t>214-922-8540</t>
  </si>
  <si>
    <t>Collinwood Seniors</t>
  </si>
  <si>
    <t>Villages of Manchaca</t>
  </si>
  <si>
    <t>Kevin Leary, Agent Reality</t>
  </si>
  <si>
    <t>(432) 570-4879</t>
  </si>
  <si>
    <t>Colonial Grand at Onion Creek</t>
  </si>
  <si>
    <t>Richard Suttle, Ovando Holdings</t>
  </si>
  <si>
    <t>435-2310</t>
  </si>
  <si>
    <t>1q06</t>
  </si>
  <si>
    <t>1Q06</t>
  </si>
  <si>
    <t>2601 N Quinlan Park Rd</t>
  </si>
  <si>
    <t>815 E 9Th St</t>
  </si>
  <si>
    <t>2300 Nueces St</t>
  </si>
  <si>
    <t>848-2532</t>
  </si>
  <si>
    <t>Aaron Googins</t>
  </si>
  <si>
    <t>282-4632</t>
  </si>
  <si>
    <t>300 NUECES</t>
  </si>
  <si>
    <t>2506 ENFIELD ROAD</t>
  </si>
  <si>
    <t>Sherman Hart</t>
  </si>
  <si>
    <t>452-1532</t>
  </si>
  <si>
    <t>South Congress Apts--Penn Field, new submission</t>
  </si>
  <si>
    <t>SP-04-0145C</t>
  </si>
  <si>
    <t>3801 South Congress Avenue</t>
  </si>
  <si>
    <t>3801 SOUTH CONGRESS AVENUE</t>
  </si>
  <si>
    <t>972-671-9120</t>
  </si>
  <si>
    <t>Mark McHenry</t>
  </si>
  <si>
    <t>1001 BRODIE ST</t>
  </si>
  <si>
    <t>1501 E Howard Lane</t>
  </si>
  <si>
    <t>1501 E HOWARD LANE</t>
  </si>
  <si>
    <t>1900 Scofield Ridge Parkway</t>
  </si>
  <si>
    <t>Tumbleweed (La Rancho Valencia) resub of SP-01-0046D</t>
  </si>
  <si>
    <t>512.297.5019</t>
  </si>
  <si>
    <t>10386777, 306229</t>
  </si>
  <si>
    <t>Cesar Zavala</t>
  </si>
  <si>
    <t>Kurt Prossner</t>
  </si>
  <si>
    <t>10413056, 10250342</t>
  </si>
  <si>
    <t>Tarlton 360 Townhomes (resub of SPC-2009-0094C)</t>
  </si>
  <si>
    <t>The Lofts at Balcones</t>
  </si>
  <si>
    <t>10390129, 10231062</t>
  </si>
  <si>
    <t>Clawson Townhomes Multifamily (resub of SP-2009-0027C.SH)</t>
  </si>
  <si>
    <t>300 Le Grande Avenue</t>
  </si>
  <si>
    <t>Chuck Winkley, WalkBack Investments</t>
  </si>
  <si>
    <t>512-476-1976</t>
  </si>
  <si>
    <t>Volente Villas</t>
  </si>
  <si>
    <t>SP-96-0172C</t>
  </si>
  <si>
    <t>Steve Sivells, The Limestone Group</t>
  </si>
  <si>
    <t>512-218-2348</t>
  </si>
  <si>
    <t>Walnut Creek Multifamily</t>
  </si>
  <si>
    <t>8000 Exchange Drive</t>
  </si>
  <si>
    <t>Round Rock</t>
  </si>
  <si>
    <t>Limestone Ranch</t>
  </si>
  <si>
    <t>16601 FM 1325</t>
  </si>
  <si>
    <t>Limestone Group, Charles Holbrook</t>
  </si>
  <si>
    <t>214-373-0448</t>
  </si>
  <si>
    <t>SP-93-0414C</t>
  </si>
  <si>
    <t>Los Arboles</t>
  </si>
  <si>
    <t>9719 Stonelake Blvd</t>
  </si>
  <si>
    <t>Windcrest Crossing</t>
  </si>
  <si>
    <t>Monte Vista (Sheppard Ridge)</t>
  </si>
  <si>
    <t>(512) 328-2693</t>
  </si>
  <si>
    <t>Case Manager</t>
  </si>
  <si>
    <t>SP-00-2543C</t>
  </si>
  <si>
    <t>Dakota Springs--North</t>
  </si>
  <si>
    <t>Scott Teeters, Kimley-Horn and Assoc.</t>
  </si>
  <si>
    <t>(704) 333-5131</t>
  </si>
  <si>
    <t>1901 Crossing Place</t>
  </si>
  <si>
    <t>(281) 496-5100</t>
  </si>
  <si>
    <t>N.J. Ganslen and Associates</t>
  </si>
  <si>
    <t>1Q03</t>
  </si>
  <si>
    <t>4Q02</t>
  </si>
  <si>
    <t>SP-03-0124C.SH</t>
  </si>
  <si>
    <t>Eagle's Point Senior Housing (Smart Housing)</t>
  </si>
  <si>
    <t>1950 Webberville Road</t>
  </si>
  <si>
    <t>Javier Delgado</t>
  </si>
  <si>
    <t>Gina Copic, City of Austin</t>
  </si>
  <si>
    <t>974-3180</t>
  </si>
  <si>
    <t>SP-03-0123C</t>
  </si>
  <si>
    <t>Park Place</t>
  </si>
  <si>
    <t>9707 Anderson Mill Road</t>
  </si>
  <si>
    <t>Admiral Construction</t>
  </si>
  <si>
    <t>SP-03-0121C.SH</t>
  </si>
  <si>
    <t>Pleasant Valley Courtyards (Smart Housing)</t>
  </si>
  <si>
    <t>4509 E St Elmo Road</t>
  </si>
  <si>
    <t>SP-03-0098C.SH</t>
  </si>
  <si>
    <t>2401 E 6th Street</t>
  </si>
  <si>
    <t>Christopher Johnson</t>
  </si>
  <si>
    <t>Gilbert A Korman</t>
  </si>
  <si>
    <t>(915) 692-0430</t>
  </si>
  <si>
    <t>SP-02-0382CS.SH</t>
  </si>
  <si>
    <t>1803 E 20TH ST</t>
  </si>
  <si>
    <t>Greg  Wilber</t>
  </si>
  <si>
    <t>736-9969</t>
  </si>
  <si>
    <t>1q08</t>
  </si>
  <si>
    <t>Address Point ID</t>
  </si>
  <si>
    <t>modify to make different</t>
  </si>
  <si>
    <t>4701 STAGGERBRUSH RD</t>
  </si>
  <si>
    <t>4700 STAGGERBRUSH RD</t>
  </si>
  <si>
    <t>4600 MONTEREY OAKS BLVD</t>
  </si>
  <si>
    <t>Changes</t>
  </si>
  <si>
    <t>Swannee Apartments (resub of SP-07-0135C)</t>
  </si>
  <si>
    <t>one too many 3s?</t>
  </si>
  <si>
    <t>10143146, 10122658</t>
  </si>
  <si>
    <t>Gables Republic Park (resub of SP-2008-0130C)</t>
  </si>
  <si>
    <t>Moon Units (resub of SP-05-0389C)</t>
  </si>
  <si>
    <t>274002, 246287</t>
  </si>
  <si>
    <t>Longhorn Canyon Condos</t>
  </si>
  <si>
    <t>Forest Park  (Acacia Apartments)</t>
  </si>
  <si>
    <t>6301 W Parmer Ln</t>
  </si>
  <si>
    <t>Sarah Crocker</t>
  </si>
  <si>
    <t>512-476-6598</t>
  </si>
  <si>
    <t>Defunct</t>
  </si>
  <si>
    <t xml:space="preserve">3700  CLAWSON RD   </t>
  </si>
  <si>
    <t>404 W. Alpine (resub of SP-2008-0144C)</t>
  </si>
  <si>
    <t>10248393, 10125515</t>
  </si>
  <si>
    <t>Spyglass Condominiums (new project)</t>
  </si>
  <si>
    <t>10015 LAKE CREEK PARKWAY</t>
  </si>
  <si>
    <t xml:space="preserve">13425 N F M 620 </t>
  </si>
  <si>
    <t>9009 N F M 620</t>
  </si>
  <si>
    <t>800 W Slaughter Ln</t>
  </si>
  <si>
    <t>Castle West (resub of SP-2007-0721C)</t>
  </si>
  <si>
    <t>Muniz Mixed Use</t>
  </si>
  <si>
    <t>Mitchell S. Stein, Stein Engineering</t>
  </si>
  <si>
    <t>(512) 587.4302</t>
  </si>
  <si>
    <t>Domain Block XI Mixed Use MF</t>
  </si>
  <si>
    <t xml:space="preserve">3121  PALM WAY </t>
  </si>
  <si>
    <t>(512) 328.0011</t>
  </si>
  <si>
    <t>Juan Valera, ATS Engineers</t>
  </si>
  <si>
    <t>(512) 328.6995</t>
  </si>
  <si>
    <t>Robert Sherman; Sbg Realty Advisors, Inc.</t>
  </si>
  <si>
    <t>Bill Hoff; South Austin Land Venture, Ltd.</t>
  </si>
  <si>
    <t>Bob Koster; Lockwood et al Inc.</t>
  </si>
  <si>
    <t>10900 S I 35 SVC RD NB</t>
  </si>
  <si>
    <t>1201 S Lamar Boulevard</t>
  </si>
  <si>
    <t>14200 TANDEM BLVD</t>
  </si>
  <si>
    <t>117 SAN ANTONIO ST</t>
  </si>
  <si>
    <t>12400 METRIC BLVD</t>
  </si>
  <si>
    <t>1219 CASTLE HILL ST</t>
  </si>
  <si>
    <t>4947 SPICEWOOD SPRINGS RD</t>
  </si>
  <si>
    <t>5602 JIM HOGG AVE</t>
  </si>
  <si>
    <t>15721 F M 1325 RD</t>
  </si>
  <si>
    <t>615 W 22ND ST</t>
  </si>
  <si>
    <t>Sam Patel, Canterbru Homes of Texas</t>
  </si>
  <si>
    <t>372-3706</t>
  </si>
  <si>
    <t>Brent Hammond, Austin Civil Engineering</t>
  </si>
  <si>
    <t>306-0018</t>
  </si>
  <si>
    <t>1155 Barton Springs Rd</t>
  </si>
  <si>
    <t>2810 Hemphill Park</t>
  </si>
  <si>
    <t>Willow Park Apartments</t>
  </si>
  <si>
    <t>Twelve Oaks Condominiums</t>
  </si>
  <si>
    <t>Arrakis Co-Op</t>
  </si>
  <si>
    <t>Monaco Condominiums</t>
  </si>
  <si>
    <t>Villas of Guadalupe (Smart Housing)</t>
  </si>
  <si>
    <t>Wells Branch Apartments (re-sub of SP-01-0378C)</t>
  </si>
  <si>
    <t>The Terrace at Pecan Park, resub of SP-01-0400C</t>
  </si>
  <si>
    <t>245849, 229077, 169980</t>
  </si>
  <si>
    <t xml:space="preserve">6300 FLETCHER LA  </t>
  </si>
  <si>
    <t>8546 ADIRONDACK TRL</t>
  </si>
  <si>
    <t>2302 E WILLIAM CANNON DR</t>
  </si>
  <si>
    <t>SPYGLASS DR  / BARTON SKWY</t>
  </si>
  <si>
    <t>3001 S CONGRESS AVE</t>
  </si>
  <si>
    <t>SP-03-0405D</t>
  </si>
  <si>
    <t>209205, 219647, 225916</t>
  </si>
  <si>
    <t>12800 Center Lake Dr</t>
  </si>
  <si>
    <t>3226 W Slaughter Ln</t>
  </si>
  <si>
    <t>6708 Manchaca Rd</t>
  </si>
  <si>
    <t>1100 S LAMAR BLVD</t>
  </si>
  <si>
    <t>SP-2011-0258C</t>
  </si>
  <si>
    <t>Camden Lamar Heights</t>
  </si>
  <si>
    <t>5400 N LAMAR BLVD</t>
  </si>
  <si>
    <t>SP-2011-0265C</t>
  </si>
  <si>
    <t>SP-2011-0247C</t>
  </si>
  <si>
    <t>10800 LAKELINE BLVD</t>
  </si>
  <si>
    <t>SP-2011-0271C</t>
  </si>
  <si>
    <t>Spectrum at Parmer Apartments</t>
  </si>
  <si>
    <t>9520 SPECTRUM DR</t>
  </si>
  <si>
    <t>SP-2011-0249C</t>
  </si>
  <si>
    <t>SP-07-0027C(XT2)</t>
  </si>
  <si>
    <t>Lakeline Boulevard Multi-Family</t>
  </si>
  <si>
    <t>2801 S LAKELINE BLVD</t>
  </si>
  <si>
    <t>SP-2011-0255C</t>
  </si>
  <si>
    <t>Fannie Mae Stewart Village</t>
  </si>
  <si>
    <t>1902 E 22ND ST</t>
  </si>
  <si>
    <t>512.327.2946</t>
  </si>
  <si>
    <t>512.535.7489</t>
  </si>
  <si>
    <t>504.237.4288</t>
  </si>
  <si>
    <t>512.836.3113</t>
  </si>
  <si>
    <t>James Schissler, Jones and Carter</t>
  </si>
  <si>
    <t>M. Simmons-Smith</t>
  </si>
  <si>
    <t>Don Sansom, Urban Design Group</t>
  </si>
  <si>
    <t>The Addison on Burnet</t>
  </si>
  <si>
    <t>Jonathan R. Neslund, Bury and Partners</t>
  </si>
  <si>
    <t>Matthew Stewart, Big Red Dog Inc.</t>
  </si>
  <si>
    <t>Canyon Ridge Phase B</t>
  </si>
  <si>
    <t>Bryan Barry, Cunningham Allen Inc.</t>
  </si>
  <si>
    <t>Ron Pritchard, Hanrahan Pritchard Eng.</t>
  </si>
  <si>
    <t>Leia Novosad, Urban Design Group</t>
  </si>
  <si>
    <t>A.J. Ghaddar, Ghaddar and Assoc.</t>
  </si>
  <si>
    <t>Sarah Crocker, Crocker Consultants</t>
  </si>
  <si>
    <t>Ryan Diepenbrock, Tarrytown Court LP</t>
  </si>
  <si>
    <t>10642816, 10061369</t>
  </si>
  <si>
    <t>Will Schnier, Big Red Dog Inc.</t>
  </si>
  <si>
    <t>Northwood Apartments</t>
  </si>
  <si>
    <t>Gregory Griffin, Griffin Engineering</t>
  </si>
  <si>
    <t>Steven J. Bertke, Bury and Partners</t>
  </si>
  <si>
    <t>836-3113</t>
  </si>
  <si>
    <t>300772, 204606</t>
  </si>
  <si>
    <t>Andrew Estes, Metric Millenium, LP</t>
  </si>
  <si>
    <t>Theresa Canchola, Waterstone Development</t>
  </si>
  <si>
    <t>Gary Mefford</t>
  </si>
  <si>
    <t>SP-07-0003C</t>
  </si>
  <si>
    <t>Costa Bella Market</t>
  </si>
  <si>
    <t>Crescent Machinery</t>
  </si>
  <si>
    <t>Jim Hogg Condos</t>
  </si>
  <si>
    <t>Riverplace Townhomes</t>
  </si>
  <si>
    <t>Summit Condominiums</t>
  </si>
  <si>
    <t>2Q10</t>
  </si>
  <si>
    <t>2q10</t>
  </si>
  <si>
    <t>(512) 292-8000</t>
  </si>
  <si>
    <t>SP-05-1370C</t>
  </si>
  <si>
    <t>1500 SUMMIT ST</t>
  </si>
  <si>
    <t>SP-05-1533C.SH</t>
  </si>
  <si>
    <t>11909 SAMSUNG BLVD</t>
  </si>
  <si>
    <t>SP-05-1575C</t>
  </si>
  <si>
    <t>603 DAVIS ST</t>
  </si>
  <si>
    <t>SP-05-1376C</t>
  </si>
  <si>
    <t>2410 LEON ST</t>
  </si>
  <si>
    <t>SP-05-1522D</t>
  </si>
  <si>
    <t>8601 ANDERSON MILL RD</t>
  </si>
  <si>
    <t>Copperfield Condominiums</t>
  </si>
  <si>
    <t>1101 E PARMER LN</t>
  </si>
  <si>
    <t>SP-2009-0377C</t>
  </si>
  <si>
    <t>1q10</t>
  </si>
  <si>
    <t>Whitestones at 25th</t>
  </si>
  <si>
    <t>SP-01-0412D</t>
  </si>
  <si>
    <t>Pyramid Drive Apartments, resub of SP-00-2501D</t>
  </si>
  <si>
    <t>12007 North Lamar Boulevard</t>
  </si>
  <si>
    <t>12007 N LAMAR BLVD</t>
  </si>
  <si>
    <t>Bryan Wooten, Merrimac Land LTD</t>
  </si>
  <si>
    <t>345-5088</t>
  </si>
  <si>
    <t xml:space="preserve">8021 N F M 620 Rd                                </t>
  </si>
  <si>
    <t>Skybridge Apartments (fka North Bluff Apartments)</t>
  </si>
  <si>
    <t xml:space="preserve">Ridgecrest (Summit Park of Wells Branch) </t>
  </si>
  <si>
    <t>3101 Wells Branch Pkwy</t>
  </si>
  <si>
    <t>SPC-97-0075B</t>
  </si>
  <si>
    <t>Richard Lee</t>
  </si>
  <si>
    <t>Callaway Development, Dwayne Brown</t>
  </si>
  <si>
    <t>210-822-0200</t>
  </si>
  <si>
    <t>SP-2008-0362D</t>
  </si>
  <si>
    <t>78734</t>
  </si>
  <si>
    <t>SP-2008-0371C</t>
  </si>
  <si>
    <t>17037 ROCKY RIDGE RD</t>
  </si>
  <si>
    <t>SP-2008-0390D</t>
  </si>
  <si>
    <t>The Retreat at Lake Travis</t>
  </si>
  <si>
    <t>12</t>
  </si>
  <si>
    <t>4000 E YAGER LN</t>
  </si>
  <si>
    <t>SP-2008-0387C</t>
  </si>
  <si>
    <t>78653</t>
  </si>
  <si>
    <t>SPC-2008-0400C</t>
  </si>
  <si>
    <t>Guadalupe Condos</t>
  </si>
  <si>
    <t>2815 Guadalupe St</t>
  </si>
  <si>
    <t>3621 W SLAUGHTER LN</t>
  </si>
  <si>
    <t>Cityview on the Lake (fka Star Riverside) (resub of SP-06-0240C)</t>
  </si>
  <si>
    <t>SP-2010-0308C.SH</t>
  </si>
  <si>
    <t>GranMarc Mixed Use Multifamily</t>
  </si>
  <si>
    <t>510 West 26th Street</t>
  </si>
  <si>
    <t>Tim Finley, The Finley Company</t>
  </si>
  <si>
    <t>478-0885</t>
  </si>
  <si>
    <t>SP-2008-0263C</t>
  </si>
  <si>
    <t>Royal Oaks Estates</t>
  </si>
  <si>
    <t xml:space="preserve">6500 MANCHACA RD   </t>
  </si>
  <si>
    <t>SP-2008-0290C</t>
  </si>
  <si>
    <t xml:space="preserve">10511  LAKELINE BLVD   </t>
  </si>
  <si>
    <t>SP-2008-0289C</t>
  </si>
  <si>
    <t xml:space="preserve">2606  WILSON ST   </t>
  </si>
  <si>
    <t>SP-2008-0314C</t>
  </si>
  <si>
    <t>SP-2008-0332C</t>
  </si>
  <si>
    <t xml:space="preserve">500 S 3RD ST   </t>
  </si>
  <si>
    <t>SP-2008-0331D</t>
  </si>
  <si>
    <t>78617</t>
  </si>
  <si>
    <t xml:space="preserve">5516 E SH 71  WB  </t>
  </si>
  <si>
    <t>512.244.4279</t>
  </si>
  <si>
    <t>512.314.3100</t>
  </si>
  <si>
    <t>512.589.4913</t>
  </si>
  <si>
    <t>512.347.0040</t>
  </si>
  <si>
    <t>512.328.0011</t>
  </si>
  <si>
    <t>512.441.9493</t>
  </si>
  <si>
    <t>512.452.0371</t>
  </si>
  <si>
    <t>512.363.8676</t>
  </si>
  <si>
    <t>512.439.4700</t>
  </si>
  <si>
    <t>512.627.8815</t>
  </si>
  <si>
    <t>512.918.3343</t>
  </si>
  <si>
    <t>512.899.2246</t>
  </si>
  <si>
    <t>512.791.0778</t>
  </si>
  <si>
    <t>Tim Hunter, Cooridor Consulting</t>
  </si>
  <si>
    <t xml:space="preserve">Brodie Ranch - Phase C </t>
  </si>
  <si>
    <t>Robert Peerman, Continental Homes of Texas</t>
  </si>
  <si>
    <t>512.345.4663</t>
  </si>
  <si>
    <t>Geoffrey Simpson, Kaplan Acquisitions</t>
  </si>
  <si>
    <t xml:space="preserve">10011 STONELAKE BLVD   </t>
  </si>
  <si>
    <t>Scott Morse, Morse Family Foundation</t>
  </si>
  <si>
    <t>512.473.2590</t>
  </si>
  <si>
    <t>Danny Waters, Waters Custom Homes</t>
  </si>
  <si>
    <t>Kurt Simons, Simons Development</t>
  </si>
  <si>
    <t>512.327.7070</t>
  </si>
  <si>
    <t>Daniel Mahoney, Bury and Partners</t>
  </si>
  <si>
    <t>Gary Douglas, Wagner and Brown</t>
  </si>
  <si>
    <t>432.686.1500</t>
  </si>
  <si>
    <t>Gemsong Perry, Jones and Carter</t>
  </si>
  <si>
    <t>Danny Miller, LJA Engineering</t>
  </si>
  <si>
    <t>Carl McClendon, McClendon and Associates</t>
  </si>
  <si>
    <t>Jonny Finley, Gray-Jansing</t>
  </si>
  <si>
    <t>The District at SoCo (SMART Housing)</t>
  </si>
  <si>
    <t>01/57/2010</t>
  </si>
  <si>
    <t xml:space="preserve">1410 WOODLAWN BLVD   </t>
  </si>
  <si>
    <t>Steve Wenzel, Espey Consultants</t>
  </si>
  <si>
    <t>512.326.5659</t>
  </si>
  <si>
    <t>4Q08</t>
  </si>
  <si>
    <t>Crestview Station (resubs of SP-05-1713C, SP-05-1523D)</t>
  </si>
  <si>
    <t>Gabriel Bruehl, Bury + Partners</t>
  </si>
  <si>
    <t>2Q07</t>
  </si>
  <si>
    <t>1Q07</t>
  </si>
  <si>
    <t>San Jose Lofts</t>
  </si>
  <si>
    <t>Norwalk Condominiums</t>
  </si>
  <si>
    <t>Lakeline Square</t>
  </si>
  <si>
    <t>Rainey + Davis</t>
  </si>
  <si>
    <t>Mirada Condominiums</t>
  </si>
  <si>
    <t>La Vista De Guadalupe (Smart Housing)</t>
  </si>
  <si>
    <t>Chalk Rock Canyon (fka Carmel Valley-- Smart Housing )</t>
  </si>
  <si>
    <t>Contessa Dormitory East (SH)</t>
  </si>
  <si>
    <t>2700 Nueces St</t>
  </si>
  <si>
    <t>2707 Rio Grande St</t>
  </si>
  <si>
    <t>709 W 22nd St</t>
  </si>
  <si>
    <t>Contessa Dormitory West (SH)</t>
  </si>
  <si>
    <t>Narrative of overall market trends and observations from the City Demographer.</t>
  </si>
  <si>
    <t>Graph of Units Submitted</t>
  </si>
  <si>
    <t>Graph showing the number of multifamily units submitted for site plan review since 1992.</t>
  </si>
  <si>
    <t>Pipeline Summary</t>
  </si>
  <si>
    <t>Summary of units and projects by status (pipeline position).</t>
  </si>
  <si>
    <t>Data</t>
  </si>
  <si>
    <t>Bob Ruggio, PDQ Austin Overlook, INC</t>
  </si>
  <si>
    <t>Mary Ellen Barlow</t>
  </si>
  <si>
    <t>(310) 301-0272</t>
  </si>
  <si>
    <t>485-2515</t>
  </si>
  <si>
    <t>Lonnie Spraberry</t>
  </si>
  <si>
    <t>(713) 361-7200</t>
  </si>
  <si>
    <t>516 DAWSON ROAD</t>
  </si>
  <si>
    <t>Steffen Wolf, PT Investments</t>
  </si>
  <si>
    <t>457-8600</t>
  </si>
  <si>
    <t>12201 DESSAU RD</t>
  </si>
  <si>
    <t>Fairfield Residential, Benny Wooley</t>
  </si>
  <si>
    <t>2505 Enfield Road</t>
  </si>
  <si>
    <t>4q07</t>
  </si>
  <si>
    <t>4Q07</t>
  </si>
  <si>
    <t xml:space="preserve">2111 WHELESS LN   </t>
  </si>
  <si>
    <t xml:space="preserve">Phil Moncada, AEC Inc. </t>
  </si>
  <si>
    <t>Donna Gelati</t>
  </si>
  <si>
    <t>Eagle's Landing Apartments</t>
  </si>
  <si>
    <t>1630 Melibee Trail</t>
  </si>
  <si>
    <t>1631 Melibee Trail</t>
  </si>
  <si>
    <t>SP-02-0250C.SH</t>
  </si>
  <si>
    <t>2810 HEMPHILL PARK</t>
  </si>
  <si>
    <t>1Q02</t>
  </si>
  <si>
    <t>2Q02</t>
  </si>
  <si>
    <t>3011 SPEEDWAY</t>
  </si>
  <si>
    <t>11215 S I 35 Svc Rd Nb</t>
  </si>
  <si>
    <t>6300 S Congress Ave</t>
  </si>
  <si>
    <t xml:space="preserve">Douglas Landing                                                                                                                                                                                    </t>
  </si>
  <si>
    <t>2347 Douglas Street</t>
  </si>
  <si>
    <t>SP-92-0165C</t>
  </si>
  <si>
    <t xml:space="preserve">Cliffs at Barton Creek </t>
  </si>
  <si>
    <t>3050 Tamarron Blvd</t>
  </si>
  <si>
    <t>Murfee Engineering</t>
  </si>
  <si>
    <t>512-327-9204</t>
  </si>
  <si>
    <t>Joe Williams; Mcneil Place Partners, LP</t>
  </si>
  <si>
    <t>Salado Street Studio Lofts</t>
  </si>
  <si>
    <t>River City Lofts</t>
  </si>
  <si>
    <t>San Felipe Condominiums</t>
  </si>
  <si>
    <t>Sunridge Townhomes</t>
  </si>
  <si>
    <t>Ashton Woods</t>
  </si>
  <si>
    <t>Springdale Estates (Smart Housing)</t>
  </si>
  <si>
    <t>Woods at Century Park Condominiums</t>
  </si>
  <si>
    <t>2615 San Pedro St</t>
  </si>
  <si>
    <t>4601 E St Elmo Rd</t>
  </si>
  <si>
    <t>911 Keith La</t>
  </si>
  <si>
    <t>SP-2007-0334C(XT1)</t>
  </si>
  <si>
    <t>SP-07-0095C(XT)</t>
  </si>
  <si>
    <t>SP-07-0089D(XT)</t>
  </si>
  <si>
    <t>SP-2010-0287C</t>
  </si>
  <si>
    <t>SP-2007-0727C(XT)</t>
  </si>
  <si>
    <t>SP-2010-0302D</t>
  </si>
  <si>
    <t>512.459.4734</t>
  </si>
  <si>
    <t xml:space="preserve">2301 S 5TH ST   </t>
  </si>
  <si>
    <t>10528873, 10039840</t>
  </si>
  <si>
    <t>6/212011</t>
  </si>
  <si>
    <t>The Oaks at Techridge</t>
  </si>
  <si>
    <t xml:space="preserve">SP-97-0245C              </t>
  </si>
  <si>
    <t>Arboretum Village  (Ash Creek Homes)</t>
  </si>
  <si>
    <t xml:space="preserve">SP-97-0156C              </t>
  </si>
  <si>
    <t xml:space="preserve">SP-00-2141C   </t>
  </si>
  <si>
    <t>Laurels at  Legend Oaks, Gardenhomes</t>
  </si>
  <si>
    <t xml:space="preserve">7500 Shadow Ridge Run </t>
  </si>
  <si>
    <t>Philip Haustein</t>
  </si>
  <si>
    <t>416-8600</t>
  </si>
  <si>
    <t>4800 W William Cannon Blvd</t>
  </si>
  <si>
    <t>SP-98-0134C</t>
  </si>
  <si>
    <t>SP-98-0278C</t>
  </si>
  <si>
    <t>SPC-02-0270C</t>
  </si>
  <si>
    <t>William Nalle</t>
  </si>
  <si>
    <t>327-8454</t>
  </si>
  <si>
    <t>SP-02-0272C</t>
  </si>
  <si>
    <t>13501 METRIC BLVD</t>
  </si>
  <si>
    <t>(972) 714-4744</t>
  </si>
  <si>
    <t xml:space="preserve">1100 BOWIE RD  </t>
  </si>
  <si>
    <t>78733</t>
  </si>
  <si>
    <t>SP-2007-0398C</t>
  </si>
  <si>
    <t xml:space="preserve">1010 10TH ST  </t>
  </si>
  <si>
    <t>The Austonian (fka 200 Congress Condominiums)</t>
  </si>
  <si>
    <t>4300 MC NEIL DR</t>
  </si>
  <si>
    <t>512-637-8241</t>
  </si>
  <si>
    <t>251501, 237763</t>
  </si>
  <si>
    <t>SP-05-1103C.SH</t>
  </si>
  <si>
    <t>Robertson Hill Block 19 (Resub of SP-04-0264C.SH)</t>
  </si>
  <si>
    <t>SP-00-2374B(XT)2</t>
  </si>
  <si>
    <t>Four Seasons Residences (fka Riverhouse)</t>
  </si>
  <si>
    <t>SP-01-0124C(XT)</t>
  </si>
  <si>
    <t>SP-2008-0006C.SH</t>
  </si>
  <si>
    <t>Cobra Studios (Smart Housing)</t>
  </si>
  <si>
    <t xml:space="preserve">902 GARDNER RD   </t>
  </si>
  <si>
    <t xml:space="preserve">3400 IH 35 SVRD SB  </t>
  </si>
  <si>
    <t>SP-2008-0043C</t>
  </si>
  <si>
    <t xml:space="preserve">7000 CONVICT HILL RD   </t>
  </si>
  <si>
    <t>SP-2008-0041C</t>
  </si>
  <si>
    <t>West 15th Street Condos</t>
  </si>
  <si>
    <t xml:space="preserve">515 15TH ST   </t>
  </si>
  <si>
    <t>SP-2008-0045C.SH</t>
  </si>
  <si>
    <t xml:space="preserve">904 22ND HALF ST   </t>
  </si>
  <si>
    <t>SP-2008-0063C</t>
  </si>
  <si>
    <t>SP-2008-0084D</t>
  </si>
  <si>
    <t>Villagio of Austin</t>
  </si>
  <si>
    <t xml:space="preserve">11201 FM 620 RD   </t>
  </si>
  <si>
    <t>452-4228</t>
  </si>
  <si>
    <t>Gables 5th Street Commons (resub of SP-06-0295C)</t>
  </si>
  <si>
    <t>310759, 296623</t>
  </si>
  <si>
    <t>Fortis Communities</t>
  </si>
  <si>
    <t>David Mahn, Benchmark Development</t>
  </si>
  <si>
    <t>Jim Shaw, Parker Lane Seniors Apt.</t>
  </si>
  <si>
    <t>347-9903</t>
  </si>
  <si>
    <t>Larry Warshaw, East End Partners</t>
  </si>
  <si>
    <t>495-9190</t>
  </si>
  <si>
    <t>AMLI At Anderson Mill</t>
  </si>
  <si>
    <t>The Quarters at Grayson House</t>
  </si>
  <si>
    <t>The Quarters at Nueces House</t>
  </si>
  <si>
    <t>Scott Price, Metro National</t>
  </si>
  <si>
    <t>713-973-6400</t>
  </si>
  <si>
    <t>Nico Ilai, Urbane Homes</t>
  </si>
  <si>
    <t>450-1058</t>
  </si>
  <si>
    <t>Charles Webb, Lake Travis Pro. Center</t>
  </si>
  <si>
    <t>Steve Keller, Creekstone Builders</t>
  </si>
  <si>
    <t>SP-00-2442C</t>
  </si>
  <si>
    <t>Warner Stone, Meyer Financial</t>
  </si>
  <si>
    <t>719-9292</t>
  </si>
  <si>
    <t>SP-00-2432C</t>
  </si>
  <si>
    <t>7000 CONVICT HILL RD</t>
  </si>
  <si>
    <t>SP-06-0665D</t>
  </si>
  <si>
    <t>SP-06-0791C.SH</t>
  </si>
  <si>
    <t>SP-06-0602C</t>
  </si>
  <si>
    <t>2105 GOODRICH AVE</t>
  </si>
  <si>
    <t>SP-06-0609C</t>
  </si>
  <si>
    <t>Canyon Springs  (Twin Rock)</t>
  </si>
  <si>
    <t>The South 5th (fka Bouldin Green and Bouldin Lofts)</t>
  </si>
  <si>
    <t>10525713, 312308, 309562</t>
  </si>
  <si>
    <t>10500883, 312221</t>
  </si>
  <si>
    <t>10500903, 294750</t>
  </si>
  <si>
    <t>Pecan Park Condos (resub of SP-06-0209C)</t>
  </si>
  <si>
    <t>3120 UNIVERSITY CLUB DR</t>
  </si>
  <si>
    <t>Bluffs at Williamson Creek</t>
  </si>
  <si>
    <t>3200 East Stassney</t>
  </si>
  <si>
    <t>SP-05-0502CF.1</t>
  </si>
  <si>
    <t>The Domain (SH)</t>
  </si>
  <si>
    <t>11400 Burnet Rd</t>
  </si>
  <si>
    <t>11400 BURNET RD</t>
  </si>
  <si>
    <t>Ken Aicklen, The Domain Group</t>
  </si>
  <si>
    <t>244-9620</t>
  </si>
  <si>
    <t>SP-05-0683C.SH</t>
  </si>
  <si>
    <t>Waterstone (SH)</t>
  </si>
  <si>
    <t>420 W Slaughter Ln</t>
  </si>
  <si>
    <t>Jon Kanak, Bury and Partner Inc.</t>
  </si>
  <si>
    <t>SP-05-1179C.SH</t>
  </si>
  <si>
    <t>West Campus Student Housing (SH)</t>
  </si>
  <si>
    <t>2704 Rio Grande St</t>
  </si>
  <si>
    <t>2704 RIO GRANDE ST</t>
  </si>
  <si>
    <t>(512) 258-5109</t>
  </si>
  <si>
    <t>O. Phillip Breland, Lumberman's</t>
  </si>
  <si>
    <t>(512) 434-5773</t>
  </si>
  <si>
    <t xml:space="preserve">301 W 3RD ST   </t>
  </si>
  <si>
    <t>SP-2007-0214C</t>
  </si>
  <si>
    <t>East Bouldin Lofts</t>
  </si>
  <si>
    <t xml:space="preserve">1417 S 1ST ST    </t>
  </si>
  <si>
    <t>SP-2007-0268C.SH</t>
  </si>
  <si>
    <t>House of Tutors (Smart Housing)</t>
  </si>
  <si>
    <t>8th Street Lofts</t>
  </si>
  <si>
    <t xml:space="preserve">1114 E 8TH ST   </t>
  </si>
  <si>
    <t>The Domain, T1 Building (new submittal, diff. proj. from SP-05-0502CF.1)</t>
  </si>
  <si>
    <t>1q07</t>
  </si>
  <si>
    <t>2q07</t>
  </si>
  <si>
    <t>City of Austin Multifamily Report--Data Body</t>
  </si>
  <si>
    <t xml:space="preserve">6000 Shepherd Mountain </t>
  </si>
  <si>
    <t>721 CONGRESS AVE</t>
  </si>
  <si>
    <t>1Q05</t>
  </si>
  <si>
    <t>SP-05-1205C</t>
  </si>
  <si>
    <t>807 E 14TH ST</t>
  </si>
  <si>
    <t>SP-05-1224C</t>
  </si>
  <si>
    <t>901 RED RIVER ST</t>
  </si>
  <si>
    <t>SP-06-0583C</t>
  </si>
  <si>
    <t>200 CONGRESS AVE</t>
  </si>
  <si>
    <t>David Mahm, Benchmark Development</t>
  </si>
  <si>
    <t>El Milagro</t>
  </si>
  <si>
    <t>7708 SAN FELIPE BLVD</t>
  </si>
  <si>
    <t>512-472-1179</t>
  </si>
  <si>
    <t>5001 E OLTORF ST</t>
  </si>
  <si>
    <t>SP-01-0497D</t>
  </si>
  <si>
    <t>Hudson Harbor Condos, resub of SP-00-2478D</t>
  </si>
  <si>
    <t>SP-01-0371D</t>
  </si>
  <si>
    <t>Village on Congress (fka Soco Mixed-Use)</t>
  </si>
  <si>
    <t>3201 DUVAL RD</t>
  </si>
  <si>
    <t>2200 S PLEASANT VALLEY RD</t>
  </si>
  <si>
    <t>150 CYPRESS CREEK ROAD</t>
  </si>
  <si>
    <t>1000 W HOWARD LN</t>
  </si>
  <si>
    <t>2900 SUNRIDGE DRIVE</t>
  </si>
  <si>
    <t>1300 W DITTMAR RD</t>
  </si>
  <si>
    <t>SP-06-0507D</t>
  </si>
  <si>
    <t>2025 CALLE CALICHE</t>
  </si>
  <si>
    <t>2931 E 12TH ST</t>
  </si>
  <si>
    <t>5921 HI LINE RD</t>
  </si>
  <si>
    <t>SP-06-0410C</t>
  </si>
  <si>
    <t>6000 S CONGRESS AVE</t>
  </si>
  <si>
    <t>SP-06-0440C</t>
  </si>
  <si>
    <t>SP-03-0357C(XT)</t>
  </si>
  <si>
    <t>4600 Seton Center Pkwy</t>
  </si>
  <si>
    <t>Bill Scudder</t>
  </si>
  <si>
    <t>512-472-4882</t>
  </si>
  <si>
    <t xml:space="preserve">SP-97-0130C              </t>
  </si>
  <si>
    <t>David Minter</t>
  </si>
  <si>
    <t>512-474-0668</t>
  </si>
  <si>
    <t>SP-93-0552C</t>
  </si>
  <si>
    <t xml:space="preserve">The Hamilton </t>
  </si>
  <si>
    <t>2206 Panther Trail</t>
  </si>
  <si>
    <t>2601 Scofield Ridge Parkway</t>
  </si>
  <si>
    <t>12501 Harris Ridge Boulevard</t>
  </si>
  <si>
    <t>7505 Blessing Avenue</t>
  </si>
  <si>
    <t>1609 HARTFORD RD</t>
  </si>
  <si>
    <t>SP-05-1664C</t>
  </si>
  <si>
    <t>217 S LAMAR BLVD</t>
  </si>
  <si>
    <t>SP-05-1666D</t>
  </si>
  <si>
    <t>RIVER HILLS RD</t>
  </si>
  <si>
    <t>2101 RIO GRANDE ST</t>
  </si>
  <si>
    <t>SP-05-1691C.SH</t>
  </si>
  <si>
    <t>SP-05-1694C.SH</t>
  </si>
  <si>
    <t>SP-05-1699C</t>
  </si>
  <si>
    <t>1000 Collinwood West Drive</t>
  </si>
  <si>
    <t>SP-00-2077D</t>
  </si>
  <si>
    <t>Sterling University Canyon (Oltorf MF)</t>
  </si>
  <si>
    <t xml:space="preserve">Jefferson Scofield Ridge North </t>
  </si>
  <si>
    <t xml:space="preserve">Jefferson Scofield Ridge South </t>
  </si>
  <si>
    <t>2600 Scofield Ridge Parkway</t>
  </si>
  <si>
    <t>Goodrich Condos</t>
  </si>
  <si>
    <t>2105 Goodrich Avenue</t>
  </si>
  <si>
    <t>MLK Station Mixed Use (defunct)</t>
  </si>
  <si>
    <t>Fred Ballard, Ash Financing</t>
  </si>
  <si>
    <t>Oak Bluffs Condos</t>
  </si>
  <si>
    <t>10068072, 313908</t>
  </si>
  <si>
    <t>Colonial Grand at Cityway (resub of SP-07-0156C)</t>
  </si>
  <si>
    <t>573-2866</t>
  </si>
  <si>
    <t>Payam Sarabi, 2021 Lofts GP, LLC</t>
  </si>
  <si>
    <t>Lawnmont Plaza</t>
  </si>
  <si>
    <t>SP-06-0352C</t>
  </si>
  <si>
    <t>Steven Frost, Vickery and Associates</t>
  </si>
  <si>
    <t>494-8014</t>
  </si>
  <si>
    <t>John Graham, JG Buff  and Associates</t>
  </si>
  <si>
    <t>617-6301</t>
  </si>
  <si>
    <t>Greg Ulcak, Ulcak Engineering</t>
  </si>
  <si>
    <t>423-1916</t>
  </si>
  <si>
    <t>10074963, 305720</t>
  </si>
  <si>
    <t>Daniel Mahony, Bury and Partners</t>
  </si>
  <si>
    <t xml:space="preserve">2717 South Lamar BLVD  </t>
  </si>
  <si>
    <t>13090 Pond Springs Rd</t>
  </si>
  <si>
    <t>98 San Jacinto Blvd</t>
  </si>
  <si>
    <t>476-9900</t>
  </si>
  <si>
    <t>1400 S. Congress - East (resub of SP-04-1117C)</t>
  </si>
  <si>
    <t>Alderbrook Apartments, Phase II (resub of SP-99-0224D)</t>
  </si>
  <si>
    <t>SP-2008-0276D</t>
  </si>
  <si>
    <t>402-0718</t>
  </si>
  <si>
    <t>Jeff Shindel, Texas Design Interests</t>
  </si>
  <si>
    <t>301-3389</t>
  </si>
  <si>
    <t>David Manning, Austin Pacific Summit</t>
  </si>
  <si>
    <t>(949) 852-0322</t>
  </si>
  <si>
    <t>Aviara MF Project on Old Bee Cave</t>
  </si>
  <si>
    <t>Kate Grossman, Urban Design Group</t>
  </si>
  <si>
    <t>Stratus on Slaughter Multifamily</t>
  </si>
  <si>
    <t>Lockwood Engineers</t>
  </si>
  <si>
    <t>512-343-9197</t>
  </si>
  <si>
    <t>SP-99-0043D</t>
  </si>
  <si>
    <t>The Reserve at Rattan Creek</t>
  </si>
  <si>
    <t>7000 Parmer Lane West</t>
  </si>
  <si>
    <t>Cedar Park</t>
  </si>
  <si>
    <t xml:space="preserve">Cedar Point </t>
  </si>
  <si>
    <t>3050 TAMARRON BLVD</t>
  </si>
  <si>
    <t>5525 CITY PARK RD</t>
  </si>
  <si>
    <t>1000 COLLINWOOD WEST DR</t>
  </si>
  <si>
    <t>4306 MANSFIELD DAM RD</t>
  </si>
  <si>
    <t>12505 COPPERFIELD DR</t>
  </si>
  <si>
    <t>4501 E RIVERSIDE DRIVE</t>
  </si>
  <si>
    <t>Lonnie Ray Lehman</t>
  </si>
  <si>
    <t>(512) 858-3029</t>
  </si>
  <si>
    <t>Will Schnier, Big Red Dog Engineering</t>
  </si>
  <si>
    <t>(512) 669-5560</t>
  </si>
  <si>
    <t>4Q10</t>
  </si>
  <si>
    <t>1Q11</t>
  </si>
  <si>
    <t>SP-2010-0356CF.2</t>
  </si>
  <si>
    <t>Avery Station</t>
  </si>
  <si>
    <t>10900 1/2 STAKED PLAINS DR</t>
  </si>
  <si>
    <t>David Miller, Bury and Partners</t>
  </si>
  <si>
    <t>SP-2010-0294C</t>
  </si>
  <si>
    <t>Bremond Multifamily (12 stories)</t>
  </si>
  <si>
    <t>805 NUECES ST</t>
  </si>
  <si>
    <t>Ron Pritchard, Hanrahan Prichard Eng.</t>
  </si>
  <si>
    <t>SPC-2010-0358C</t>
  </si>
  <si>
    <t>Davenport West Garden Homes</t>
  </si>
  <si>
    <t>4501 WESTLAKE DR</t>
  </si>
  <si>
    <t xml:space="preserve">Kevin M. Flahive, Coats and Rose et al </t>
  </si>
  <si>
    <t>512.541.3597</t>
  </si>
  <si>
    <t>SP-2010-0373C</t>
  </si>
  <si>
    <t>1303 ROBERT E LEE RD</t>
  </si>
  <si>
    <t>SP-2010-0378C</t>
  </si>
  <si>
    <t>Mueller 6-plexes</t>
  </si>
  <si>
    <t>4300 BERKMAN DR</t>
  </si>
  <si>
    <t>Hunter Shadburne, Austin Civil Engineering</t>
  </si>
  <si>
    <t>512.306.0018</t>
  </si>
  <si>
    <t>SP-05-0811C</t>
  </si>
  <si>
    <t>Springdale Condominiums (resub of SP-06-0744C)</t>
  </si>
  <si>
    <t xml:space="preserve">2302 E William Cannon Dr                         </t>
  </si>
  <si>
    <t>(512) 974-3180</t>
  </si>
  <si>
    <t>The Texan-West Campus (SH)</t>
  </si>
  <si>
    <t>La Vista on Lavaca (defunct)</t>
  </si>
  <si>
    <t>Mary Gerrero-McDonald</t>
  </si>
  <si>
    <t>327-2166</t>
  </si>
  <si>
    <t>9010 Sendera Mesa Drive</t>
  </si>
  <si>
    <t>9010 SENDERA MESA DR</t>
  </si>
  <si>
    <t>SP-01-0433C</t>
  </si>
  <si>
    <t>On-the-Green Villas</t>
  </si>
  <si>
    <t>SP-01-0440C</t>
  </si>
  <si>
    <t>SP-01-0477C</t>
  </si>
  <si>
    <t>11215 S I 35 SVC RD NB</t>
  </si>
  <si>
    <t>Robert Mann, Lumbermen's</t>
  </si>
  <si>
    <t>SP-2007-0252C</t>
  </si>
  <si>
    <t>SP-2007-0265D</t>
  </si>
  <si>
    <t>Broadstone Grand Avenue Apartments</t>
  </si>
  <si>
    <t xml:space="preserve">11016 1/2   BURNET RD    </t>
  </si>
  <si>
    <t>SP-2007-0276C</t>
  </si>
  <si>
    <t>Woodlands of Austin</t>
  </si>
  <si>
    <t xml:space="preserve">5213  SPRINGDALE RD   </t>
  </si>
  <si>
    <t>SP-2007-0304C.SH</t>
  </si>
  <si>
    <t xml:space="preserve">2515  PEARL ST   </t>
  </si>
  <si>
    <t>South Urban Lofts</t>
  </si>
  <si>
    <t>Fairways at Steiner Ranch (new site plan for exp. SP-06-0243D)</t>
  </si>
  <si>
    <t>10505716, 295366</t>
  </si>
  <si>
    <t>Cumberland Place, Phase I</t>
  </si>
  <si>
    <t>Cumberland Place, Phase II (resub of SP-06-0161C)</t>
  </si>
  <si>
    <t>Quarry Hill Apartments</t>
  </si>
  <si>
    <t>The Willows</t>
  </si>
  <si>
    <t>535-182</t>
  </si>
  <si>
    <t>328-4428</t>
  </si>
  <si>
    <t>347-004</t>
  </si>
  <si>
    <t xml:space="preserve">Aaron Googins  </t>
  </si>
  <si>
    <t xml:space="preserve">Jennifer Massie Gore  </t>
  </si>
  <si>
    <t>1033 CONCORDIA AVE</t>
  </si>
  <si>
    <t>10174198, 10149248</t>
  </si>
  <si>
    <t>Limestone Canyon II (resub of SP-2008-0239C)</t>
  </si>
  <si>
    <t>Jennifer Groody</t>
  </si>
  <si>
    <t>Commanders Point II</t>
  </si>
  <si>
    <t>411 W ST ELMO RD</t>
  </si>
  <si>
    <t>7505 BLESSING AV</t>
  </si>
  <si>
    <t>11400 RUSTIC ROCK DR</t>
  </si>
  <si>
    <t>3201 CENTURY PARK BLVD</t>
  </si>
  <si>
    <t>13601 ELM RIDGE LN</t>
  </si>
  <si>
    <t>2100 LOUIS HENNA BLVD.</t>
  </si>
  <si>
    <t>2200 LOUIS HENNA BLVD</t>
  </si>
  <si>
    <t>2320 GRACY FARMS LA</t>
  </si>
  <si>
    <t>SP-06-0700C(XT)</t>
  </si>
  <si>
    <t>10487083, 10158902, 308172, …</t>
  </si>
  <si>
    <t>2608 SALADO ST</t>
  </si>
  <si>
    <t>SP-2010-0228C</t>
  </si>
  <si>
    <t>11001 S 1ST ST</t>
  </si>
  <si>
    <t>SP-2010-0246C</t>
  </si>
  <si>
    <t>SP-2007-0540D(XT)</t>
  </si>
  <si>
    <t>SP-2010-0203C</t>
  </si>
  <si>
    <t>SP-2010-0205C</t>
  </si>
  <si>
    <t>SP-06-0699C(XT)</t>
  </si>
  <si>
    <t>2400 NUECES ST</t>
  </si>
  <si>
    <t>SP-2010-0258C.SH</t>
  </si>
  <si>
    <t>13400 BRIARWICK DR</t>
  </si>
  <si>
    <t>SP-2010-0265D</t>
  </si>
  <si>
    <t>78729</t>
  </si>
  <si>
    <t>Briarwick Apartments</t>
  </si>
  <si>
    <t>SP-07-0067D(XT)</t>
  </si>
  <si>
    <t>SPC-04-0003C</t>
  </si>
  <si>
    <t>Hilltop Condos</t>
  </si>
  <si>
    <t>7800 Southwest Parkway</t>
  </si>
  <si>
    <t>7800 SOUTHWEST PARKWAY</t>
  </si>
  <si>
    <t>1Q04</t>
  </si>
  <si>
    <t>Balcones Village</t>
  </si>
  <si>
    <t>SP-04-0135C</t>
  </si>
  <si>
    <t>9100 Balcones Club Drive</t>
  </si>
  <si>
    <t>9100 BALCONES CLUB DRIVE</t>
  </si>
  <si>
    <t>Stonehaven Phase II</t>
  </si>
  <si>
    <t>2200 Louis Henna Blvd.</t>
  </si>
  <si>
    <t>SP-95-0222C</t>
  </si>
  <si>
    <t>5000 STEINER RANCH BLVD</t>
  </si>
  <si>
    <t>St. Edwards Apartments, Phase I</t>
  </si>
  <si>
    <t>William Owen at Martinez and Wright</t>
  </si>
  <si>
    <t>512-453-0767</t>
  </si>
  <si>
    <t>Scofield Ridge Condos (For Sale units)</t>
  </si>
  <si>
    <t>2601 S Pleasant Valley Rd</t>
  </si>
  <si>
    <t>David Dickson</t>
  </si>
  <si>
    <t>448-8403</t>
  </si>
  <si>
    <t>512-836-4793</t>
  </si>
  <si>
    <t>SP-96-0333DS</t>
  </si>
  <si>
    <t>Summer Villas</t>
  </si>
  <si>
    <t>Sarah Crocker Associates</t>
  </si>
  <si>
    <t xml:space="preserve">SP-98-0017C          </t>
  </si>
  <si>
    <t>5515 Davis Lane</t>
  </si>
  <si>
    <t>972-248-9926</t>
  </si>
  <si>
    <t>Ron Crowell, Madison Residential</t>
  </si>
  <si>
    <t>Georgia Legett, Swisher Street LTD.</t>
  </si>
  <si>
    <t>512-472-2097</t>
  </si>
  <si>
    <t>7201 S Congress Av</t>
  </si>
  <si>
    <t>1905 Robbins Place</t>
  </si>
  <si>
    <t>9100 Calera Drive</t>
  </si>
  <si>
    <t>1102 E STASSNEY LN</t>
  </si>
  <si>
    <t>Jefferson at Quarry Oaks</t>
  </si>
  <si>
    <t xml:space="preserve">Sunset Valley </t>
  </si>
  <si>
    <t>Jefferson at River Oaks</t>
  </si>
  <si>
    <t>5700 Brodie Lane</t>
  </si>
  <si>
    <t>Park Plaza II</t>
  </si>
  <si>
    <t xml:space="preserve">111 Sandra Muraida Way </t>
  </si>
  <si>
    <t>Keith Parkan, Granite Development Services</t>
  </si>
  <si>
    <t>SP-2008-0581C</t>
  </si>
  <si>
    <t>SP-06-0776C</t>
  </si>
  <si>
    <t>Avery South Townhomes</t>
  </si>
  <si>
    <t>14001 Avery Ranch Blvd</t>
  </si>
  <si>
    <t>Stephen Jamison, Hanrahan-Prichard Eng.</t>
  </si>
  <si>
    <t>(512) 459-4734</t>
  </si>
  <si>
    <t>14100 Avery Ranch Blvd</t>
  </si>
  <si>
    <t>Ellora Apartments (fka West Campus Apartments)</t>
  </si>
  <si>
    <t>SP-2010-0036C.SH</t>
  </si>
  <si>
    <t>3505 VILLA CT</t>
  </si>
  <si>
    <t>SP-2010-0094C</t>
  </si>
  <si>
    <t>2811 Del Curto (with &amp; resub of SP-2008-0588C)</t>
  </si>
  <si>
    <t>2811 DEL CURTO RD</t>
  </si>
  <si>
    <t>SP-2010-0010C</t>
  </si>
  <si>
    <t>13401 METRIC BOULEVARD</t>
  </si>
  <si>
    <t>12820 N LAMAR BLVD</t>
  </si>
  <si>
    <t>800 W 38TH ST</t>
  </si>
  <si>
    <t>Springs at Harris Ridge (resub of SP-03-0023C)</t>
  </si>
  <si>
    <t>214196, 220673</t>
  </si>
  <si>
    <t>SP-03-0258C</t>
  </si>
  <si>
    <t>This is an Excel workbook that contains several individual worksheets.  A brief description</t>
  </si>
  <si>
    <t>of each worksheet is offered immediately below.</t>
  </si>
  <si>
    <t>WORKSHEET NAME</t>
  </si>
  <si>
    <t>CONTENTS</t>
  </si>
  <si>
    <t>Table of Contents</t>
  </si>
  <si>
    <t>SP-04-0417C.SH</t>
  </si>
  <si>
    <t>2616 SALADO ST</t>
  </si>
  <si>
    <t>SP-04-0439C</t>
  </si>
  <si>
    <t>2106 CULLEN AVE</t>
  </si>
  <si>
    <t>SP-04-0545C.SH</t>
  </si>
  <si>
    <t>2209 RIO GRANDE ST</t>
  </si>
  <si>
    <t>SP-04-0588C.SH</t>
  </si>
  <si>
    <t>SP-04-0639C.SH</t>
  </si>
  <si>
    <t>2700 NUECES ST</t>
  </si>
  <si>
    <t>SP-04-0648C.SH</t>
  </si>
  <si>
    <t>2707 RIO GRANDE ST</t>
  </si>
  <si>
    <t>The Ranch at Riverplace</t>
  </si>
  <si>
    <t>6201 River Place Blvd</t>
  </si>
  <si>
    <t>Blake Magee, RP Prserve LTD</t>
  </si>
  <si>
    <t>(512) 481-0303</t>
  </si>
  <si>
    <t>239497, 237128</t>
  </si>
  <si>
    <t>Mitch Ely, Texas Pearl LLC</t>
  </si>
  <si>
    <t>275-1919</t>
  </si>
  <si>
    <t>Gables at Park Plaza</t>
  </si>
  <si>
    <t>Will Withers, LG Park Plaza LP</t>
  </si>
  <si>
    <t>502-6014</t>
  </si>
  <si>
    <t>Shire's Court (SH) resub of SP-06-0095C.SH, 06-0547D.SH</t>
  </si>
  <si>
    <t>731-8594</t>
  </si>
  <si>
    <t>1601 HOUSTON ST</t>
  </si>
  <si>
    <t>Steve Vinklarek</t>
  </si>
  <si>
    <t>468-3184</t>
  </si>
  <si>
    <t>SPC-98-0049C(XT)</t>
  </si>
  <si>
    <t>2800 WAYMAKER WY</t>
  </si>
  <si>
    <t>John Lloyd</t>
  </si>
  <si>
    <t>328-0860</t>
  </si>
  <si>
    <t>SP-00-2570D(XT)</t>
  </si>
  <si>
    <t>6000 S MO-PAC SB EXWY</t>
  </si>
  <si>
    <t>800 W 5TH ST</t>
  </si>
  <si>
    <t>3501 SHORELINE DR</t>
  </si>
  <si>
    <t>6800 AUSTIN CENTER BLVD</t>
  </si>
  <si>
    <t>Jerry Keesee, Keesee Partners</t>
  </si>
  <si>
    <t>(325) 622-4300</t>
  </si>
  <si>
    <t>Mike Schoendeld, 71 DHI Ltd</t>
  </si>
  <si>
    <t>394-0635</t>
  </si>
  <si>
    <t>Kieth Smith</t>
  </si>
  <si>
    <t>330-3229</t>
  </si>
  <si>
    <t>9500 W PARMER LN</t>
  </si>
  <si>
    <t>Mid-American Development, Ronny Rigney</t>
  </si>
  <si>
    <t>817-751-1750</t>
  </si>
  <si>
    <t>Withdrawn</t>
  </si>
  <si>
    <t xml:space="preserve">SP-98-0307C              </t>
  </si>
  <si>
    <t>The Village (Resub of  SP-04-1010D)</t>
  </si>
  <si>
    <t>8609 W Parmer Ln</t>
  </si>
  <si>
    <t>Pete Lamy, Sage-Lake Creek, LTD.</t>
  </si>
  <si>
    <t>512-478-1234</t>
  </si>
  <si>
    <t>10369436, 287811, 244977, 236048, 225985</t>
  </si>
  <si>
    <t>12/15/2007(?)</t>
  </si>
  <si>
    <t xml:space="preserve">13815 HARRIS RIDGE BLVD   </t>
  </si>
  <si>
    <t>78660</t>
  </si>
  <si>
    <t>SP-2007-0596D</t>
  </si>
  <si>
    <t xml:space="preserve">6533 COMANCHE TRL   </t>
  </si>
  <si>
    <t>SP-2007-0603C</t>
  </si>
  <si>
    <t xml:space="preserve">1600 BARTON SPRINGS RD   </t>
  </si>
  <si>
    <t>SP-2007-0610C</t>
  </si>
  <si>
    <t>SP-2007-0611C</t>
  </si>
  <si>
    <t>Riverside East Townhomes</t>
  </si>
  <si>
    <t xml:space="preserve">5701 E RIVERSIDE DR   </t>
  </si>
  <si>
    <t>SP-2007-0622C</t>
  </si>
  <si>
    <t>Wolfcreek Pass Condominiums</t>
  </si>
  <si>
    <t xml:space="preserve">6825 WOLFCREEK PASS   </t>
  </si>
  <si>
    <t>78749</t>
  </si>
  <si>
    <t>Sutherlin Development</t>
  </si>
  <si>
    <t xml:space="preserve">5708 SUTHERLIN RD   </t>
  </si>
  <si>
    <t>78723</t>
  </si>
  <si>
    <t>H.E. Brodie, Tract 1</t>
  </si>
  <si>
    <t>4315 West Gate Blvd</t>
  </si>
  <si>
    <t xml:space="preserve"> </t>
  </si>
  <si>
    <t>SP-97-0008B</t>
  </si>
  <si>
    <t>H.E. Brodie, Tract 2</t>
  </si>
  <si>
    <t>4130 West Gate Blvd</t>
  </si>
  <si>
    <t xml:space="preserve">SP-94-0441C </t>
  </si>
  <si>
    <t>12345 Lamplight Village Ave</t>
  </si>
  <si>
    <t>SP-94-0499C</t>
  </si>
  <si>
    <t>Fairfield at Southpark Meadows North</t>
  </si>
  <si>
    <t>Andy Pastor, SP Meadows Central, LTD.</t>
  </si>
  <si>
    <t>Leslie Perry, S&amp;P Villas Ltd.</t>
  </si>
  <si>
    <t>633-1700</t>
  </si>
  <si>
    <t>3611 BULL CREEK RD</t>
  </si>
  <si>
    <t>Las Colinas</t>
  </si>
  <si>
    <t>Macmora II Cottages (Smart Housing)</t>
  </si>
  <si>
    <t>David Mahn, Macmora Ltd.</t>
  </si>
  <si>
    <t>924-1020</t>
  </si>
  <si>
    <t>North Street Mixed Use Apartments</t>
  </si>
  <si>
    <t xml:space="preserve">The Crescent Condominiums on Bouldin Creek </t>
  </si>
  <si>
    <t>George Gonzalez, Genesis 1 Engineering</t>
  </si>
  <si>
    <t>Shaw Hamilton, Hamilton Consultants</t>
  </si>
  <si>
    <t>Cedar Creek Center Apartments</t>
  </si>
  <si>
    <t>Live Oak Condos</t>
  </si>
  <si>
    <t>East Live Oak Condos</t>
  </si>
  <si>
    <t>West Avenue Condos</t>
  </si>
  <si>
    <t xml:space="preserve">SP-99-2118   </t>
  </si>
  <si>
    <t>Gordon Dunaway, TD-II</t>
  </si>
  <si>
    <t>214-265-8498</t>
  </si>
  <si>
    <t xml:space="preserve">SP-99-2122   </t>
  </si>
  <si>
    <t>James Monaghan, SR Ridge</t>
  </si>
  <si>
    <t>602-224-5250</t>
  </si>
  <si>
    <t xml:space="preserve">SP-99-2125   </t>
  </si>
  <si>
    <t>Ed Moore</t>
  </si>
  <si>
    <t>442-0377</t>
  </si>
  <si>
    <t xml:space="preserve">SP-99-2124   </t>
  </si>
  <si>
    <t xml:space="preserve">SP-99-2149   </t>
  </si>
  <si>
    <t>4Q99</t>
  </si>
  <si>
    <t xml:space="preserve">Joseph's Corner Apartments             </t>
  </si>
  <si>
    <t>Boardwalk at Shoal Creek</t>
  </si>
  <si>
    <t>2606 Salado Street</t>
  </si>
  <si>
    <t>Gary Gill</t>
  </si>
  <si>
    <t>512-499-0001</t>
  </si>
  <si>
    <t>1Q99</t>
  </si>
  <si>
    <t xml:space="preserve">SP-98-0425C              </t>
  </si>
  <si>
    <t>Bouldin Creek Cottages</t>
  </si>
  <si>
    <t>11077 Brodie Street</t>
  </si>
  <si>
    <t>512-328-9400</t>
  </si>
  <si>
    <t>SP-93-0433C</t>
  </si>
  <si>
    <t>The Huntingdon</t>
  </si>
  <si>
    <t>Jay Symcox, Symcox Development</t>
  </si>
  <si>
    <t>327-9633</t>
  </si>
  <si>
    <t>SP-02-0127C</t>
  </si>
  <si>
    <t>1800 WILLOW CREEK DR</t>
  </si>
  <si>
    <t>Kurt Prossner, Prossner and Assoc.</t>
  </si>
  <si>
    <t>918-3343</t>
  </si>
  <si>
    <t>SP-02-0148C</t>
  </si>
  <si>
    <t>9725 S I 35 SVC RD NB</t>
  </si>
  <si>
    <t>SP-01-0374C</t>
  </si>
  <si>
    <t>4701 N LAMAR BLVD</t>
  </si>
  <si>
    <t>Steve Eklund</t>
  </si>
  <si>
    <t>210-525-9090</t>
  </si>
  <si>
    <t>SP-01-0210C</t>
  </si>
  <si>
    <t>Waters at Bluff Springs</t>
  </si>
  <si>
    <t>01/182001</t>
  </si>
  <si>
    <t xml:space="preserve">Canyon Hills  (Southridge) </t>
  </si>
  <si>
    <t>6307 Bluff Springs</t>
  </si>
  <si>
    <t>Minter, Joseph &amp; Thornhill</t>
  </si>
  <si>
    <t>512-472-6990</t>
  </si>
  <si>
    <t>SP-99-0044D</t>
  </si>
  <si>
    <t>Parkside Crossing</t>
  </si>
  <si>
    <t>3100 Shoreline Drive</t>
  </si>
  <si>
    <t>SP-93-0009C</t>
  </si>
  <si>
    <t>5923 HI-LINE RD</t>
  </si>
  <si>
    <t>7701 RIALTO BLVD</t>
  </si>
  <si>
    <t>6636 W WILLIAM CANNON DR</t>
  </si>
  <si>
    <t>7500 SHADOW RIDGE RUN</t>
  </si>
  <si>
    <t>300 LE GRANDE AVENUE</t>
  </si>
  <si>
    <t>8315 WEST DRIVE</t>
  </si>
  <si>
    <t>12118 WALNUT PARK CROSSING</t>
  </si>
  <si>
    <t>SP-04-0276C.SH</t>
  </si>
  <si>
    <t>Villas on Sixth (SH)</t>
  </si>
  <si>
    <t>2011 East 6th Street</t>
  </si>
  <si>
    <t>2011 EAST 6TH STREET</t>
  </si>
  <si>
    <t>The Retreat at Anderson Mill</t>
  </si>
  <si>
    <t>2Q04</t>
  </si>
  <si>
    <t>9345 E US Hwy 290</t>
  </si>
  <si>
    <t>9345 E US HWY 290</t>
  </si>
  <si>
    <t>Shelley Ledyard, Wilshire Hearthstone</t>
  </si>
  <si>
    <t>502-2050</t>
  </si>
  <si>
    <t>Matt Mathias, Riata Holdings</t>
  </si>
  <si>
    <t>Michael Rhoades, Austin WFD</t>
  </si>
  <si>
    <t>(713) 621-7366</t>
  </si>
  <si>
    <t>1007 South Congress Avenue</t>
  </si>
  <si>
    <t>4q04</t>
  </si>
  <si>
    <t>Bob Buzbee, Trammel Crow</t>
  </si>
  <si>
    <t>Villas of Cordoba I (Smart Housing)</t>
  </si>
  <si>
    <t>Villas of Cordoba II (Smart Housing)</t>
  </si>
  <si>
    <t xml:space="preserve">SP-97-0188C              </t>
  </si>
  <si>
    <t>Brown Building</t>
  </si>
  <si>
    <t>710 Colorado Street</t>
  </si>
  <si>
    <t>Jim Gallegos</t>
  </si>
  <si>
    <t>512-328-0011</t>
  </si>
  <si>
    <t>SP-99-0018C</t>
  </si>
  <si>
    <t>4416 East Oltorf Street</t>
  </si>
  <si>
    <t>SP-93-0538C</t>
  </si>
  <si>
    <t>SP-01-0044C</t>
  </si>
  <si>
    <t>7200 S CONGRESS AV</t>
  </si>
  <si>
    <t>4025 DUVAL RD</t>
  </si>
  <si>
    <t>2204 SAN GABRIEL</t>
  </si>
  <si>
    <t>12815 BURNET ROAD</t>
  </si>
  <si>
    <t>2101 N LAMAR BLVD</t>
  </si>
  <si>
    <t>Streetlights Residential at the Domain</t>
  </si>
  <si>
    <t>3201 ESPERANZA XING</t>
  </si>
  <si>
    <t>SP-2011-0293C</t>
  </si>
  <si>
    <t xml:space="preserve">3201  ESPERANZA XING   </t>
  </si>
  <si>
    <t>5717 LOST HORIZON DR</t>
  </si>
  <si>
    <t>SP-2011-0337C</t>
  </si>
  <si>
    <t xml:space="preserve">5717  LOST HORIZON DR   </t>
  </si>
  <si>
    <t>SP-2007-0627C(XT)</t>
  </si>
  <si>
    <t>Arbor Ridge Condominiums</t>
  </si>
  <si>
    <t>SP-2011-0319C.SH</t>
  </si>
  <si>
    <t>SP-2011-0167C(R1)</t>
  </si>
  <si>
    <t>Springs at Tech Ridge</t>
  </si>
  <si>
    <t>1200 E PARMER LN</t>
  </si>
  <si>
    <t>SP-2011-0348C</t>
  </si>
  <si>
    <t xml:space="preserve">1200 E PARMER LN   </t>
  </si>
  <si>
    <t>78751</t>
  </si>
  <si>
    <t>13401 LEGENDARY DR</t>
  </si>
  <si>
    <t>SP-2011-0297C</t>
  </si>
  <si>
    <t>105 W 51ST ST</t>
  </si>
  <si>
    <t xml:space="preserve">105 W 51ST ST   </t>
  </si>
  <si>
    <t>SP-2011-0342C</t>
  </si>
  <si>
    <t>SP-2011-0289C</t>
  </si>
  <si>
    <t>301 Stassney Condominiums</t>
  </si>
  <si>
    <t>SP-03-0024C.SH</t>
  </si>
  <si>
    <t>Woodway Square (Smart Housing)</t>
  </si>
  <si>
    <t>1700 Teri Road</t>
  </si>
  <si>
    <t>Greg Law, Wendover Housing</t>
  </si>
  <si>
    <t>407-333-3233</t>
  </si>
  <si>
    <t>Fountain Circle Apartments (tax credit project)</t>
  </si>
  <si>
    <t>SP-03-0184C</t>
  </si>
  <si>
    <t>Ladd Apartments</t>
  </si>
  <si>
    <t>210 East 32nd Street</t>
  </si>
  <si>
    <t>210 EAST 32ND STREET</t>
  </si>
  <si>
    <t>Trann Lackey</t>
  </si>
  <si>
    <t>Chris Ladd</t>
  </si>
  <si>
    <t>512-799-7467</t>
  </si>
  <si>
    <t>SP-03-0161DR</t>
  </si>
  <si>
    <t>9345 E US 290</t>
  </si>
  <si>
    <t>Dan Minahan, Continental 134 LP</t>
  </si>
  <si>
    <t>262-502-5500</t>
  </si>
  <si>
    <t>or Action</t>
  </si>
  <si>
    <t>Taken</t>
  </si>
  <si>
    <t>222 E RIVERSIDE DR</t>
  </si>
  <si>
    <t>300 E RIVERSIDE DR</t>
  </si>
  <si>
    <t>1611 W 5TH ST</t>
  </si>
  <si>
    <t>5409 S MOPAC EXPY</t>
  </si>
  <si>
    <t>The Village at Little Texas (subsidized project--SMART Housing)</t>
  </si>
  <si>
    <t>Ruben Lopez, Cunningham-Allen, Inc.</t>
  </si>
  <si>
    <t>Ribelin Ranch Forestar (resub of SP-2008-0555C &amp; SP-2008-0244C)</t>
  </si>
  <si>
    <t>10296315, 10212774, 10150367</t>
  </si>
  <si>
    <t>10263054, 10088927, 312506</t>
  </si>
  <si>
    <t>1155 Barton Springs (site of the former Treehouse)</t>
  </si>
  <si>
    <t>Blayne Stansberry, Stansberry Engineering</t>
  </si>
  <si>
    <t>10287687, 10155578</t>
  </si>
  <si>
    <t>4509 E ST ELMO ROAD</t>
  </si>
  <si>
    <t>2720 Lyons Road</t>
  </si>
  <si>
    <t>2401 E 6TH STREET</t>
  </si>
  <si>
    <t>2216 Thornton Road</t>
  </si>
  <si>
    <t>1700 TERI ROAD</t>
  </si>
  <si>
    <t xml:space="preserve">Central Park </t>
  </si>
  <si>
    <t>Central Park South</t>
  </si>
  <si>
    <t>Rainey Street Condominiums (now defunct)</t>
  </si>
  <si>
    <t>Village at Western Oaks Condos</t>
  </si>
  <si>
    <t>Village at Western Oaks Apartments</t>
  </si>
  <si>
    <t>8701 La Cresada Drive</t>
  </si>
  <si>
    <t>SP-00-2005C</t>
  </si>
  <si>
    <t>SP-00-2015C</t>
  </si>
  <si>
    <t>SP-00-2061C</t>
  </si>
  <si>
    <t>13425 FM 620</t>
  </si>
  <si>
    <t>SP-99-2198C</t>
  </si>
  <si>
    <t>Jana Havelka, Cunningham Engineers</t>
  </si>
  <si>
    <t>512-441-4102</t>
  </si>
  <si>
    <t>Villas at Nueces</t>
  </si>
  <si>
    <t>SP-00-2004C</t>
  </si>
  <si>
    <t>2203 Nueces Street</t>
  </si>
  <si>
    <t>Brad Zucker, Zucker Properties</t>
  </si>
  <si>
    <t>713-784-7758</t>
  </si>
  <si>
    <t>1Q00</t>
  </si>
  <si>
    <t>SP-00-2006D</t>
  </si>
  <si>
    <t>8518 Cahill Drive</t>
  </si>
  <si>
    <t>James Horne</t>
  </si>
  <si>
    <t>8142 FM 620</t>
  </si>
  <si>
    <t>SP-00-2022C</t>
  </si>
  <si>
    <t>Alexan City View</t>
  </si>
  <si>
    <t>512-347-0040</t>
  </si>
  <si>
    <t>Jefferson at Lake Travis</t>
  </si>
  <si>
    <t>SP-00-2048C</t>
  </si>
  <si>
    <t>7655 FM 620</t>
  </si>
  <si>
    <t>SP-00-2047C</t>
  </si>
  <si>
    <t>Jefferson Canyon</t>
  </si>
  <si>
    <t>7601 FM 620</t>
  </si>
  <si>
    <t>SP-00-2057C</t>
  </si>
  <si>
    <t>124 Cumberland Road</t>
  </si>
  <si>
    <t>Carol Baye</t>
  </si>
  <si>
    <t>512-477-7822</t>
  </si>
  <si>
    <t>SP-00-2065D</t>
  </si>
  <si>
    <t>8701 Parmer Lane</t>
  </si>
  <si>
    <t>Woods at Manchaca</t>
  </si>
  <si>
    <t>6704 Manchaca Road</t>
  </si>
  <si>
    <t>512-267-6222</t>
  </si>
  <si>
    <t>Southpark Apartments</t>
  </si>
  <si>
    <t>SP-93-0560C</t>
  </si>
  <si>
    <t>Hunters Run I</t>
  </si>
  <si>
    <t>11900 Hobby Horse Ct</t>
  </si>
  <si>
    <t>SPC-2010-0071C.MGA</t>
  </si>
  <si>
    <t>5011 BALCONES DR</t>
  </si>
  <si>
    <t>SP-2010-0081C</t>
  </si>
  <si>
    <t>SP-2010-0014C.SH</t>
  </si>
  <si>
    <t>512.282.3079</t>
  </si>
  <si>
    <t>Windrift Way Condominium Villas, resub of SP-01-0125C</t>
  </si>
  <si>
    <t>404 RIO GRANDE ST</t>
  </si>
  <si>
    <t>3Q01</t>
  </si>
  <si>
    <t>900 BANISTER LA</t>
  </si>
  <si>
    <t>Robert Jenkins, Hill Interests</t>
  </si>
  <si>
    <t>751-9493</t>
  </si>
  <si>
    <t>SP-01-0387B</t>
  </si>
  <si>
    <t>6500 N CAPITAL OF TEXAS HWY</t>
  </si>
  <si>
    <t>Michael Whellan</t>
  </si>
  <si>
    <t>480-5734</t>
  </si>
  <si>
    <t>517-1118</t>
  </si>
  <si>
    <t>Mathew Moore, Waterstreet Engineering</t>
  </si>
  <si>
    <t>472-0200</t>
  </si>
  <si>
    <t>Larry Hanrahan, H-P Engineers</t>
  </si>
  <si>
    <t>Leonard Ripps</t>
  </si>
  <si>
    <t>443-2526</t>
  </si>
  <si>
    <t>2Q05</t>
  </si>
  <si>
    <t>258217, 243638</t>
  </si>
  <si>
    <t>Sixth &amp; Brushy Mixed Use Project (Resub of SP-04-0995C)</t>
  </si>
  <si>
    <t>Embry Investments</t>
  </si>
  <si>
    <t>601 W 28TH ST</t>
  </si>
  <si>
    <t>1000 Lakeway Boulevard</t>
  </si>
  <si>
    <t>05/25/94</t>
  </si>
  <si>
    <t>Michele Martin</t>
  </si>
  <si>
    <t>512-329-0662</t>
  </si>
  <si>
    <t>10001 FM 620</t>
  </si>
  <si>
    <t>SP-96-0260D</t>
  </si>
  <si>
    <t xml:space="preserve">McNeil House (MAC 40) </t>
  </si>
  <si>
    <t>Petersen Residential Development</t>
  </si>
  <si>
    <t>214-365-0033</t>
  </si>
  <si>
    <t>Alan D. Rhames, Axiom Engineers</t>
  </si>
  <si>
    <t>10371765, 310952</t>
  </si>
  <si>
    <t>10370123, 293710</t>
  </si>
  <si>
    <t>10366308, 301099</t>
  </si>
  <si>
    <t>327-4115</t>
  </si>
  <si>
    <t xml:space="preserve">SP-00-2255C  </t>
  </si>
  <si>
    <t>Fred Eppright</t>
  </si>
  <si>
    <t xml:space="preserve">SP-00-2219D  </t>
  </si>
  <si>
    <t>Donald Miller, Iris Development</t>
  </si>
  <si>
    <t>266-9370</t>
  </si>
  <si>
    <t xml:space="preserve">SP-00-2260C  </t>
  </si>
  <si>
    <t>William Greif</t>
  </si>
  <si>
    <t>482-9101</t>
  </si>
  <si>
    <t xml:space="preserve">Colina Vista, Phase I </t>
  </si>
  <si>
    <t>512-477-9900</t>
  </si>
  <si>
    <t>SP-98-0206C</t>
  </si>
  <si>
    <t>SP-97-0069C</t>
  </si>
  <si>
    <t>The Timbers</t>
  </si>
  <si>
    <t>Hugh Carraway, Internacional Realty</t>
  </si>
  <si>
    <t xml:space="preserve">SP-91-0092B </t>
  </si>
  <si>
    <t>2901 Swisher Street</t>
  </si>
  <si>
    <t>Lago Bend Villas</t>
  </si>
  <si>
    <t>Villas at Thika</t>
  </si>
  <si>
    <t>SP-94-0464C</t>
  </si>
  <si>
    <t>Chris Dringenberg, Cunningham-Allen Inc.</t>
  </si>
  <si>
    <t>Benjamin Gammie, Bury and Partners</t>
  </si>
  <si>
    <t>Harrod Owen, MWM Design Group</t>
  </si>
  <si>
    <t>453-0767</t>
  </si>
  <si>
    <t>Philip Bargas, Bury and Partners</t>
  </si>
  <si>
    <t>John McDonald</t>
  </si>
  <si>
    <t>SP-2010-0272C</t>
  </si>
  <si>
    <t>Salado Street Apartments</t>
  </si>
  <si>
    <t>(512) 669.5560</t>
  </si>
  <si>
    <t>Bob Brown, Big Red Dog Engineering</t>
  </si>
  <si>
    <t>(512) 418.1771</t>
  </si>
  <si>
    <t>Joseph Willrich, Kimley-Horn</t>
  </si>
  <si>
    <t>10478120, 10073592</t>
  </si>
  <si>
    <t>(512 499.0908</t>
  </si>
  <si>
    <t>Mauricio Quintero, LOC Consultants</t>
  </si>
  <si>
    <t>Carl Conley, Conley Engineering</t>
  </si>
  <si>
    <t>Nueces Street Mixed Use</t>
  </si>
  <si>
    <t>(512) 382.3404</t>
  </si>
  <si>
    <t>Susn Kirby</t>
  </si>
  <si>
    <t>James C. Alvis, Page Southerland Page</t>
  </si>
  <si>
    <t>Joydeep Goswami</t>
  </si>
  <si>
    <t>Chris Randazzo, Bury and Partners</t>
  </si>
  <si>
    <t>10477576, 311484</t>
  </si>
  <si>
    <t>(512) 459.4734</t>
  </si>
  <si>
    <t>Stephen Jamison, Hanrahan-Prichard</t>
  </si>
  <si>
    <t xml:space="preserve">2209 Hancock Dr                                  </t>
  </si>
  <si>
    <t>Crossing Place (Exchange at Austin)</t>
  </si>
  <si>
    <t>214-250-3236</t>
  </si>
  <si>
    <t>SP-95-0165C</t>
  </si>
  <si>
    <t>Alex Clarke</t>
  </si>
  <si>
    <t>306-0228</t>
  </si>
  <si>
    <t>C14P-82-100</t>
  </si>
  <si>
    <t>Reserve at Great Hills  (Highland Ridge)</t>
  </si>
  <si>
    <t>11266 Taylor Draper Ln</t>
  </si>
  <si>
    <t>SP-00-2096C</t>
  </si>
  <si>
    <t>Wayne Kao</t>
  </si>
  <si>
    <t>310-275-9446</t>
  </si>
  <si>
    <t>John Joseph</t>
  </si>
  <si>
    <t>10601 Manchaca Road</t>
  </si>
  <si>
    <t>1881 GROVE BLVD</t>
  </si>
  <si>
    <t>801 NELSON ST</t>
  </si>
  <si>
    <t>13501 S Heatherwilde Blvd</t>
  </si>
  <si>
    <t>12201 Hunter's Chase Dr</t>
  </si>
  <si>
    <t>12202 Hunter's Chase Dr</t>
  </si>
  <si>
    <t>12202 HUNTER'S CHASE DR</t>
  </si>
  <si>
    <t>12201 HUNTER'S CHASE DR</t>
  </si>
  <si>
    <t>5301 W Parmer La</t>
  </si>
  <si>
    <t>5301 W PARMER LA</t>
  </si>
  <si>
    <t>La Vista on Lavaca (newer submission, also defunct)</t>
  </si>
  <si>
    <t>4q09</t>
  </si>
  <si>
    <t>The W Hotel and Residences</t>
  </si>
  <si>
    <t>Gables Pressler (resub of SP-07-0052C)</t>
  </si>
  <si>
    <t>3Q11</t>
  </si>
  <si>
    <t>2q11</t>
  </si>
  <si>
    <t>3q11</t>
  </si>
  <si>
    <t>SP-2011-0094C.SH</t>
  </si>
  <si>
    <t>2008 SIMOND AVE</t>
  </si>
  <si>
    <t>SP-2011-0069C.SH</t>
  </si>
  <si>
    <t>5701 E RIVERSIDE DR</t>
  </si>
  <si>
    <t>SP-2011-0098C</t>
  </si>
  <si>
    <t>7337 MANCHACA RD</t>
  </si>
  <si>
    <t>SP-2011-0092C</t>
  </si>
  <si>
    <t>South Bridge Village II</t>
  </si>
  <si>
    <t>SP-2007-0421C(XT)</t>
  </si>
  <si>
    <t>3715 S 1ST ST</t>
  </si>
  <si>
    <t>SP-2011-0070C</t>
  </si>
  <si>
    <t>Oak Meadows Apartments</t>
  </si>
  <si>
    <t>3001 OAK SPRINGS DR</t>
  </si>
  <si>
    <t>Murray Legge, LZT Architects</t>
  </si>
  <si>
    <t>343-6088</t>
  </si>
  <si>
    <t>SP-02-0343C</t>
  </si>
  <si>
    <t>David Knudsen</t>
  </si>
  <si>
    <t>328-4296</t>
  </si>
  <si>
    <t>2800 S PLEASANT VALLEY RD</t>
  </si>
  <si>
    <t>SP-02-0098C</t>
  </si>
  <si>
    <t>2Q11</t>
  </si>
  <si>
    <t>SP-04-0983C.SH</t>
  </si>
  <si>
    <t>SP-01-0097C(XT)</t>
  </si>
  <si>
    <t>SP-01-0152C(XT)</t>
  </si>
  <si>
    <t>SP-04-1051C.SH</t>
  </si>
  <si>
    <t>1601 E 5TH ST</t>
  </si>
  <si>
    <t>SP-04-1091C.SH</t>
  </si>
  <si>
    <t>6810 DEATONHILL DR</t>
  </si>
  <si>
    <t xml:space="preserve">SP-97-0178C              </t>
  </si>
  <si>
    <t>Richard Burleson</t>
  </si>
  <si>
    <t>512-502-9416</t>
  </si>
  <si>
    <t>SP-95-0503C</t>
  </si>
  <si>
    <t>Sycamore Springs, Phase I</t>
  </si>
  <si>
    <t>Tom Martine</t>
  </si>
  <si>
    <t>327-7028</t>
  </si>
  <si>
    <t>Legacy at Western Oaks Apartments</t>
  </si>
  <si>
    <t>Park Terrace Phase I (rehab of Hillside)</t>
  </si>
  <si>
    <t>516 Dawson Road</t>
  </si>
  <si>
    <t>394-1594</t>
  </si>
  <si>
    <t>University Gardens (Smart Housing) Aka Quarters Garage</t>
  </si>
  <si>
    <t>7631 US Hwy 290 West</t>
  </si>
  <si>
    <t>Crystal Harrison, Blue Cypress Investments</t>
  </si>
  <si>
    <t>(713) 880-5398</t>
  </si>
  <si>
    <t>1300 E Riverside Drive</t>
  </si>
  <si>
    <t>Lantana Ridge</t>
  </si>
  <si>
    <t>Jefferson Center, Phase I</t>
  </si>
  <si>
    <t>6636 W. William Cannon Dr</t>
  </si>
  <si>
    <t>Embry Investments: Mike Weynand</t>
  </si>
  <si>
    <t>512-328-2697</t>
  </si>
  <si>
    <t>Sycamore Springs, Phase II</t>
  </si>
  <si>
    <t>Betty Torres, Permit and Development Solutions</t>
  </si>
  <si>
    <t>771-8083</t>
  </si>
  <si>
    <t>Jim Bennett, Jim Bennett Consulting</t>
  </si>
  <si>
    <t>James McCann</t>
  </si>
  <si>
    <t>500 W 5TH ST</t>
  </si>
  <si>
    <t>SP-2008-0418C</t>
  </si>
  <si>
    <t>6533 EAST HILL DR</t>
  </si>
  <si>
    <t>SP-2008-0429C</t>
  </si>
  <si>
    <t>78731</t>
  </si>
  <si>
    <t>908 W 21ST ST</t>
  </si>
  <si>
    <t>SP-2008-0443C</t>
  </si>
  <si>
    <t>512-218-4077</t>
  </si>
  <si>
    <t>SP-93-0483C</t>
  </si>
  <si>
    <t>Sedona Springs  (Oakwell Farms)</t>
  </si>
  <si>
    <t xml:space="preserve">6000 South Mo-Pac </t>
  </si>
  <si>
    <t>SP-94-0275C</t>
  </si>
  <si>
    <t xml:space="preserve">Somerset </t>
  </si>
  <si>
    <t>6800 Austin Center Boulevard</t>
  </si>
  <si>
    <t>Key Group Engineering</t>
  </si>
  <si>
    <t>512-328-1793</t>
  </si>
  <si>
    <t>SPC-96-0368A</t>
  </si>
  <si>
    <t>Sonterra  I  (Canyon Creek)</t>
  </si>
  <si>
    <t xml:space="preserve">Gardens at Balcones               </t>
  </si>
  <si>
    <t>Le Grande Condominiums</t>
  </si>
  <si>
    <t>4130 WEST GATE BLVD</t>
  </si>
  <si>
    <t>10100 JOLLYVILLE RD</t>
  </si>
  <si>
    <t>10300 MORADO COVE</t>
  </si>
  <si>
    <t>3015 WASHINGTON SQ</t>
  </si>
  <si>
    <t>David Cazares</t>
  </si>
  <si>
    <t>12707 N Mo-Pac Nb Expy</t>
  </si>
  <si>
    <t>12707 N MO-PAC NB EXPY</t>
  </si>
  <si>
    <t>Manchaca Courtyard</t>
  </si>
  <si>
    <t>3406 Manchaca Rd</t>
  </si>
  <si>
    <t>3406 MANCHACA RD</t>
  </si>
  <si>
    <t>1402 PARKER LN</t>
  </si>
  <si>
    <t>Jana Rice</t>
  </si>
  <si>
    <t>327-2946</t>
  </si>
  <si>
    <t>Jefferson at Lamp. Vill. (see SP-98-0206C)</t>
  </si>
  <si>
    <t xml:space="preserve">Jefferson at Walnut Creek  </t>
  </si>
  <si>
    <t>Limestone Canyon  (Creekside Apts, North)</t>
  </si>
  <si>
    <t>Nokonah  (The Austonion)</t>
  </si>
  <si>
    <t xml:space="preserve">The Lodge at Merrill Town, Phase I  </t>
  </si>
  <si>
    <t xml:space="preserve">The Reserve at Barton Creek </t>
  </si>
  <si>
    <t xml:space="preserve">The Reserve at North Bend  </t>
  </si>
  <si>
    <t>Richard Miscoe, Tarrytown Builders</t>
  </si>
  <si>
    <t>750-7508</t>
  </si>
  <si>
    <t>Bobby Nail, CLB Partners</t>
  </si>
  <si>
    <t>474-2100</t>
  </si>
  <si>
    <t>The Retreat Condos</t>
  </si>
  <si>
    <t>Gerald Webberman</t>
  </si>
  <si>
    <t>236-2270</t>
  </si>
  <si>
    <t xml:space="preserve">Spyglass Condominiums                  </t>
  </si>
  <si>
    <t xml:space="preserve">St. Elmo Condominium                   </t>
  </si>
  <si>
    <t xml:space="preserve">Westcliff Apartments                   </t>
  </si>
  <si>
    <t xml:space="preserve">1301 Crossing Pl                                 </t>
  </si>
  <si>
    <t>Ravenscroft North Townhomes</t>
  </si>
  <si>
    <t>11315 Manchaca Road</t>
  </si>
  <si>
    <t>Greg Bourgeois</t>
  </si>
  <si>
    <t>441-9493</t>
  </si>
  <si>
    <t>Ravenscroft South Townhomes</t>
  </si>
  <si>
    <t>481-9696</t>
  </si>
  <si>
    <t>Ted McConaghy, Doucet and Associates</t>
  </si>
  <si>
    <t>Lynda Courntey</t>
  </si>
  <si>
    <t>Melridge Terrace</t>
  </si>
  <si>
    <t>Rick Parke, Afford America</t>
  </si>
  <si>
    <t>512-517-9111</t>
  </si>
  <si>
    <t>SP-99-0051C</t>
  </si>
  <si>
    <t>900 W 26TH ST</t>
  </si>
  <si>
    <t>SP-2011-0032C.SH</t>
  </si>
  <si>
    <t>SP-2007-0228C.SH(XT)</t>
  </si>
  <si>
    <t>SP-2007-0645C(XT)</t>
  </si>
  <si>
    <t>SP-2007-0479C(XT)</t>
  </si>
  <si>
    <t>3004 AFTONSHIRE WAY</t>
  </si>
  <si>
    <t>SP-2011-0054C</t>
  </si>
  <si>
    <t>Westgate Gardens</t>
  </si>
  <si>
    <t>7500 S IH 35 SVRD SB</t>
  </si>
  <si>
    <t>SP-2011-0079C</t>
  </si>
  <si>
    <t>Ladera Hill Country Apartments</t>
  </si>
  <si>
    <t>SP-06-0519C(XT2)</t>
  </si>
  <si>
    <t>2210 UNIVERSITY CLUB DR</t>
  </si>
  <si>
    <t>SP-2011-0091D</t>
  </si>
  <si>
    <t>SP-2007-0306C(XT)</t>
  </si>
  <si>
    <t>3001 ESPERANZA XING</t>
  </si>
  <si>
    <t>SP-2011-0057C</t>
  </si>
  <si>
    <t>SP-2007-0412C(XT)</t>
  </si>
  <si>
    <t>14000 THE LAKES BLVD</t>
  </si>
  <si>
    <t>SP-2011-0009D</t>
  </si>
  <si>
    <t>SP-2007-0331C(XT)</t>
  </si>
  <si>
    <t>2903 CAMERON LOOP</t>
  </si>
  <si>
    <t>9719 STONELAKE BLVD</t>
  </si>
  <si>
    <t>9801 STONELAKE BLVD</t>
  </si>
  <si>
    <t>501 KINNEY AVE</t>
  </si>
  <si>
    <t>1215 W Slaughter La</t>
  </si>
  <si>
    <t>1215 W SLAUGHTER LA</t>
  </si>
  <si>
    <t>10700 MACMORA RD</t>
  </si>
  <si>
    <t>1612 Faro Drive</t>
  </si>
  <si>
    <t>Lee Pittard</t>
  </si>
  <si>
    <t xml:space="preserve">2200 South Pleasant Valley </t>
  </si>
  <si>
    <t>SP-94-0190D</t>
  </si>
  <si>
    <t>Masters of the Hills of Lakeway</t>
  </si>
  <si>
    <t>12349 Metric Blvd</t>
  </si>
  <si>
    <t>SP-97-0141D</t>
  </si>
  <si>
    <t>Jon Richards, Merrilltown Inc.</t>
  </si>
  <si>
    <t>509-457-7785</t>
  </si>
  <si>
    <t>Wayne Everett/JPI Texas</t>
  </si>
  <si>
    <t>SP-01-0235C</t>
  </si>
  <si>
    <t>5300 Jimmy Clay Dr</t>
  </si>
  <si>
    <t>Daniel Markson, Cordova Partners, LTD.</t>
  </si>
  <si>
    <t>512-481-0140</t>
  </si>
  <si>
    <t>SP-01-0236C</t>
  </si>
  <si>
    <t>5901 E Stassney La</t>
  </si>
  <si>
    <t>5300 JIMMY CLAY DR</t>
  </si>
  <si>
    <t>Christopher Schorre, Austin City Works</t>
  </si>
  <si>
    <t>731-1520</t>
  </si>
  <si>
    <t>SPC-2007-0558A</t>
  </si>
  <si>
    <t>Ramble Lane and Congress Ave</t>
  </si>
  <si>
    <t>5010 South Congress Ave</t>
  </si>
  <si>
    <t>David Holt, Holt Planners</t>
  </si>
  <si>
    <t>SP-04-0170C</t>
  </si>
  <si>
    <t>11000 ANDERSON MILL RD</t>
  </si>
  <si>
    <t>SP-04-0171C</t>
  </si>
  <si>
    <t>4525 GUADALUPE ST</t>
  </si>
  <si>
    <t>SP-04-0199C</t>
  </si>
  <si>
    <t>Caprock Canyon</t>
  </si>
  <si>
    <t>4411 Spicewood Springs</t>
  </si>
  <si>
    <t>SP-05-1399C</t>
  </si>
  <si>
    <t>SP-05-1456C</t>
  </si>
  <si>
    <t>7200 CHIMNEY CORNERS</t>
  </si>
  <si>
    <t>SP-05-1468C</t>
  </si>
  <si>
    <t>SP-05-1393D</t>
  </si>
  <si>
    <t>SP-05-1438C</t>
  </si>
  <si>
    <t>127 E RIVERSIDE DR</t>
  </si>
  <si>
    <t>SP-05-1535C</t>
  </si>
  <si>
    <t>SP-05-1415C</t>
  </si>
  <si>
    <t>SPC-05-1481C</t>
  </si>
  <si>
    <t>4207 RIVER PLACE BLVD</t>
  </si>
  <si>
    <t>Plaza Lofts</t>
  </si>
  <si>
    <t>401 West Fifth Street</t>
  </si>
  <si>
    <t>SP-00-2092C</t>
  </si>
  <si>
    <t>9401 South First Street</t>
  </si>
  <si>
    <t>5217 Spicewood Springs Rd</t>
  </si>
  <si>
    <t>Poth and Associates, Robert Poth</t>
  </si>
  <si>
    <t>2801  Wells Branch Boulevard</t>
  </si>
  <si>
    <t>Amli Residential, Bob Aisner</t>
  </si>
  <si>
    <t>214-960-1500, ex 213</t>
  </si>
  <si>
    <t>Completed</t>
  </si>
  <si>
    <t>4Q92</t>
  </si>
  <si>
    <t>7700 N Hwy 360</t>
  </si>
  <si>
    <t>Land Strategies, Inc.</t>
  </si>
  <si>
    <t>512-328-6050</t>
  </si>
  <si>
    <t>SP-99-0047C</t>
  </si>
  <si>
    <t>SP-2009-0159C</t>
  </si>
  <si>
    <t xml:space="preserve">1155  BARTON SPRINGS RD   </t>
  </si>
  <si>
    <t>(512) 327-2946</t>
  </si>
  <si>
    <t>Grove Lofts (Smart Housing)</t>
  </si>
  <si>
    <t>2401 GROVE BLVD</t>
  </si>
  <si>
    <t>Eric Schiedler, DR Horton</t>
  </si>
  <si>
    <t>907 Congress</t>
  </si>
  <si>
    <t>907 Congress Ave</t>
  </si>
  <si>
    <t>907 CONGRESS AVE</t>
  </si>
  <si>
    <t>Jim Bennett, Bennitt Consulting</t>
  </si>
  <si>
    <t xml:space="preserve">The New Treehouse </t>
  </si>
  <si>
    <t>David Vitanza, Market Place</t>
  </si>
  <si>
    <t>472-7774</t>
  </si>
  <si>
    <t>301097, 298021</t>
  </si>
  <si>
    <t>302346, 291898</t>
  </si>
  <si>
    <t>Ben Montgomery, JPI</t>
  </si>
  <si>
    <t>(972) 556-1700</t>
  </si>
  <si>
    <t>John Moser</t>
  </si>
  <si>
    <t>(650) 619-9446</t>
  </si>
  <si>
    <t>13900 INDIAN HILL</t>
  </si>
  <si>
    <t>SP-05-1233C.SH</t>
  </si>
  <si>
    <t>2505 SAN GABRIEL ST</t>
  </si>
  <si>
    <t>SP-05-1236C</t>
  </si>
  <si>
    <t>6701 COVERED BRIDGE DR</t>
  </si>
  <si>
    <t>1320 W PARMER LN</t>
  </si>
  <si>
    <t>SP-05-1253C</t>
  </si>
  <si>
    <t>13145 N US HWY 183</t>
  </si>
  <si>
    <t>SP-05-1279C</t>
  </si>
  <si>
    <t>300 S LAMAR BLVD</t>
  </si>
  <si>
    <t>SP-05-1299C</t>
  </si>
  <si>
    <t>604 NORTH BLUFF DR</t>
  </si>
  <si>
    <t>SP-05-1320C.SH</t>
  </si>
  <si>
    <t>Matt McCormick, The Cobra Team</t>
  </si>
  <si>
    <t>300-4011</t>
  </si>
  <si>
    <t>10107619, 307084</t>
  </si>
  <si>
    <t>736-8585</t>
  </si>
  <si>
    <t>10109265, 302860, 292776</t>
  </si>
  <si>
    <t>10109318, 253603</t>
  </si>
  <si>
    <t>The Bungalows (new submission for an Expired SP-2007-0638C)</t>
  </si>
  <si>
    <t>Jessica Bruehl, JGJ Properties</t>
  </si>
  <si>
    <t>532-5005</t>
  </si>
  <si>
    <t>Jimmy Nassour, Cedar Development Corp.</t>
  </si>
  <si>
    <t>The Vintage at Pearl</t>
  </si>
  <si>
    <t>Elizabeth Good, 22 1/2 Street Partners</t>
  </si>
  <si>
    <t>3Q09</t>
  </si>
  <si>
    <t>3q09</t>
  </si>
  <si>
    <t>East Avenue Condominiums (Project 2 at the former Concordia site)</t>
  </si>
  <si>
    <t>East Avenue Mixed Use (Project 3 at the former Concordia site)</t>
  </si>
  <si>
    <t xml:space="preserve">920 LUTHER LN   </t>
  </si>
  <si>
    <t>Joseph Willrich, Kimley-Horn and Associates</t>
  </si>
  <si>
    <t>418-4509</t>
  </si>
  <si>
    <t>Dean Barerra, MetroHouse HQI, Ltd.</t>
  </si>
  <si>
    <t>452-7983</t>
  </si>
  <si>
    <t>Aaron Googins, King Engineering Associates</t>
  </si>
  <si>
    <t>462-4921</t>
  </si>
  <si>
    <t>Quarry Hill Apts (fka Oak Hill MF (several resubs))</t>
  </si>
  <si>
    <t>10110162, 10027826, 309898</t>
  </si>
  <si>
    <t>282-3507</t>
  </si>
  <si>
    <t>3102 South Congress</t>
  </si>
  <si>
    <t xml:space="preserve">3110 CONGRESS AVE  </t>
  </si>
  <si>
    <t>SP-2007-0539C</t>
  </si>
  <si>
    <t>1300 Guadalupe</t>
  </si>
  <si>
    <t xml:space="preserve">1300 GUADALUPE ST   </t>
  </si>
  <si>
    <t>Triangle Multifamily (new submission)</t>
  </si>
  <si>
    <t>SP-03-0078C</t>
  </si>
  <si>
    <t>Dale Gray, Bury and Partners</t>
  </si>
  <si>
    <t>SP-03-0076C</t>
  </si>
  <si>
    <t>54 Rainey Street</t>
  </si>
  <si>
    <t>Jane Hoffner, 54 Rainey LP</t>
  </si>
  <si>
    <t>631-5008</t>
  </si>
  <si>
    <t>190465, 214784, 176332</t>
  </si>
  <si>
    <t>458-8364</t>
  </si>
  <si>
    <t>Abe Zimmerman, 78704 Partnership</t>
  </si>
  <si>
    <t>469-5303</t>
  </si>
  <si>
    <t>SP-02-0055C</t>
  </si>
  <si>
    <t>SP-00-2065D(XT2)</t>
  </si>
  <si>
    <t xml:space="preserve">Jefferson Center Phase II </t>
  </si>
  <si>
    <t>Michael Deibert, ALM Inc.</t>
  </si>
  <si>
    <t>457-0344</t>
  </si>
  <si>
    <t>SP-01-0343C</t>
  </si>
  <si>
    <t>10205 PECAN PARK BLVD</t>
  </si>
  <si>
    <t>James McBride, LBJ Holding Company</t>
  </si>
  <si>
    <t>457-5000</t>
  </si>
  <si>
    <t>SPC-01-0280C.SH</t>
  </si>
  <si>
    <t>5907 MANOR RD</t>
  </si>
  <si>
    <t>Keith Marlin</t>
  </si>
  <si>
    <t>817-649-7491</t>
  </si>
  <si>
    <t>SP-01-0299C</t>
  </si>
  <si>
    <t>Mark Bianigan, Unified Housing</t>
  </si>
  <si>
    <t>(469) 522-4232</t>
  </si>
  <si>
    <t>SP-04-0721C</t>
  </si>
  <si>
    <t>Bryce Miller, Shoal Creek Properties</t>
  </si>
  <si>
    <t>682-5500</t>
  </si>
  <si>
    <t>Gary Perkins. 21 Rio Development Corp.</t>
  </si>
  <si>
    <t>497-1782</t>
  </si>
  <si>
    <t>Talavera South</t>
  </si>
  <si>
    <t>SP-06-0717D</t>
  </si>
  <si>
    <t>SP-06-0733C.SH</t>
  </si>
  <si>
    <t>6200 LOYOLA LN</t>
  </si>
  <si>
    <t>SP-06-0747D</t>
  </si>
  <si>
    <t>1630 W WELLS BRANCH PKWY</t>
  </si>
  <si>
    <t>SP-06-0770C</t>
  </si>
  <si>
    <t>701 CENTER RIDGE DR</t>
  </si>
  <si>
    <t>H.M. Pike, Spyglass Austin Partners</t>
  </si>
  <si>
    <t>(512) 328.3506</t>
  </si>
  <si>
    <t>Allen Green</t>
  </si>
  <si>
    <t>512-397-2925</t>
  </si>
  <si>
    <t xml:space="preserve">SP-97-0198CS             </t>
  </si>
  <si>
    <t>4401 STEINER RANCH BLVD</t>
  </si>
  <si>
    <t>SP-07-0046C</t>
  </si>
  <si>
    <t>10300 MORADO CV</t>
  </si>
  <si>
    <t>1314 W 5TH ST</t>
  </si>
  <si>
    <t>SP-07-0086C</t>
  </si>
  <si>
    <t>13420 LYNDHURST ST</t>
  </si>
  <si>
    <t>SP-07-0098C</t>
  </si>
  <si>
    <t>4026 WESTLAKE DR</t>
  </si>
  <si>
    <t>Buster Hoffmaster, Sutton Ice House</t>
  </si>
  <si>
    <t>627-4870</t>
  </si>
  <si>
    <t>John Lohr, Continental Texas</t>
  </si>
  <si>
    <t>345-4663</t>
  </si>
  <si>
    <t>Bob Ruggio, JR SWI Ltd</t>
  </si>
  <si>
    <t>Shoreline Village (resubmittal)</t>
  </si>
  <si>
    <t>3600 S LAMAR BLVD</t>
  </si>
  <si>
    <t>SP-06-0330D</t>
  </si>
  <si>
    <t>4720 ROCKCLIFF RD</t>
  </si>
  <si>
    <t>SP-06-0292C</t>
  </si>
  <si>
    <t>10101 S 1ST ST</t>
  </si>
  <si>
    <t>SP-06-0357C</t>
  </si>
  <si>
    <t>10001 S 1ST ST</t>
  </si>
  <si>
    <t>1023 W 24TH ST</t>
  </si>
  <si>
    <t>Enfield Homes</t>
  </si>
  <si>
    <t>(512) 328-8988</t>
  </si>
  <si>
    <t>6715 WINDRIFT WY</t>
  </si>
  <si>
    <t>Katherine Loayza</t>
  </si>
  <si>
    <t>8824 N FM 620 RD</t>
  </si>
  <si>
    <t>SP-06-0409C</t>
  </si>
  <si>
    <t>919 KEITH LN</t>
  </si>
  <si>
    <t>SP-06-0411C</t>
  </si>
  <si>
    <t>Este Lofts</t>
  </si>
  <si>
    <t>The Sycamore</t>
  </si>
  <si>
    <t>Spring Condominiums</t>
  </si>
  <si>
    <t>Jefferson At West Campus (Smart Housing)</t>
  </si>
  <si>
    <t>Keith Lane Condos</t>
  </si>
  <si>
    <t>2225 E 6Th St</t>
  </si>
  <si>
    <t>1205 Elm St</t>
  </si>
  <si>
    <t>12101 Dessau Rd</t>
  </si>
  <si>
    <t>1300 W Dittmar Rd</t>
  </si>
  <si>
    <t>2025 Calle Caliche</t>
  </si>
  <si>
    <t>2931 E 12Th St</t>
  </si>
  <si>
    <t>5921 Hi Line Rd</t>
  </si>
  <si>
    <t>6000 S Congress Ave</t>
  </si>
  <si>
    <t>300 Bowie St</t>
  </si>
  <si>
    <t>600 W 26Th St</t>
  </si>
  <si>
    <t>919 Keith Ln</t>
  </si>
  <si>
    <t>Tony Gendon, Consort Inc.</t>
  </si>
  <si>
    <t>469-0500</t>
  </si>
  <si>
    <t>The Magnolia resub of SP-06-0134C</t>
  </si>
  <si>
    <t>Brent Denton, Ardent Residential</t>
  </si>
  <si>
    <t>472-6110</t>
  </si>
  <si>
    <t>10549237, 10038992</t>
  </si>
  <si>
    <t>Westgate Grove Condos</t>
  </si>
  <si>
    <t>Lawrence Hanrahan, Hanrahan Priotchard Eng.</t>
  </si>
  <si>
    <t>Mueller House Condos</t>
  </si>
  <si>
    <t>John Bohnen, Standard Pacific Homes</t>
  </si>
  <si>
    <t>(512) 506-4015</t>
  </si>
  <si>
    <t>10532696, 10052930, 309991</t>
  </si>
  <si>
    <t>Verandas Del Mercado</t>
  </si>
  <si>
    <t xml:space="preserve">1011 40TH ST   </t>
  </si>
  <si>
    <t>10701 S I 35 SVC RD NB</t>
  </si>
  <si>
    <t>SP-05-1324C</t>
  </si>
  <si>
    <t>1601 E CESAR CHAVEZ ST</t>
  </si>
  <si>
    <t>SP-05-1272C</t>
  </si>
  <si>
    <t>SP-96-0149C</t>
  </si>
  <si>
    <t>SP-96-0148C</t>
  </si>
  <si>
    <t>SP-93-0539D</t>
  </si>
  <si>
    <t>Jefferson at Stone Creek</t>
  </si>
  <si>
    <t>SP-93-0508C</t>
  </si>
  <si>
    <t>Jefferson at Stonehollow Section I</t>
  </si>
  <si>
    <t>11900 Stonehollow Dr</t>
  </si>
  <si>
    <t>SP-93-0507C</t>
  </si>
  <si>
    <t>Jeanette Bates/America's Preferred Homes</t>
  </si>
  <si>
    <t>713-622-2937</t>
  </si>
  <si>
    <t>SP-96-0181C</t>
  </si>
  <si>
    <t>David Holt</t>
  </si>
  <si>
    <t>327-4660</t>
  </si>
  <si>
    <t>SP-95-0274C</t>
  </si>
  <si>
    <t>Windcrest-Parkside</t>
  </si>
  <si>
    <t>1088 Park Plaza</t>
  </si>
  <si>
    <t>10009824, 311077</t>
  </si>
  <si>
    <t>Block at 25th and West Avenue (SMART Housing)</t>
  </si>
  <si>
    <t>Santora Villas (SMART Housing)</t>
  </si>
  <si>
    <t>Darlene Louk, Forestar Real Estate Group Inc.</t>
  </si>
  <si>
    <t>(512) 433-5200</t>
  </si>
  <si>
    <t>Indian Hill Estates (extension)</t>
  </si>
  <si>
    <t>10208879, 254060</t>
  </si>
  <si>
    <t>Creekside Apartments (resubmittal)</t>
  </si>
  <si>
    <t>Analysis</t>
  </si>
  <si>
    <t>City of Austin Multifamily Report</t>
  </si>
  <si>
    <t>Summed</t>
  </si>
  <si>
    <t>DATA FOR GRAPH</t>
  </si>
  <si>
    <t>2Q93</t>
  </si>
  <si>
    <t>3Q93</t>
  </si>
  <si>
    <t>4Q93</t>
  </si>
  <si>
    <t>1Q94</t>
  </si>
  <si>
    <t>2Q94</t>
  </si>
  <si>
    <t>3Q94</t>
  </si>
  <si>
    <t>4Q94</t>
  </si>
  <si>
    <t>1Q95</t>
  </si>
  <si>
    <t>2Q95</t>
  </si>
  <si>
    <t>3Q95</t>
  </si>
  <si>
    <t>4Q95</t>
  </si>
  <si>
    <t>1Q96</t>
  </si>
  <si>
    <t>2Q96</t>
  </si>
  <si>
    <t>3Q96</t>
  </si>
  <si>
    <t>4Q96</t>
  </si>
  <si>
    <t>1Q97</t>
  </si>
  <si>
    <t>2Q97</t>
  </si>
  <si>
    <t>3Q97</t>
  </si>
  <si>
    <t>4Q97</t>
  </si>
  <si>
    <t>1Q98</t>
  </si>
  <si>
    <t>2Q98</t>
  </si>
  <si>
    <t>3Q98</t>
  </si>
  <si>
    <t>4Q98</t>
  </si>
  <si>
    <t>Marquis at Ladera Vista</t>
  </si>
  <si>
    <t>John Simmons, Canyon Creek Develop.</t>
  </si>
  <si>
    <t>512-469-0500</t>
  </si>
  <si>
    <t xml:space="preserve">4900 East Oltorf </t>
  </si>
  <si>
    <t>11624 Jollyville Road</t>
  </si>
  <si>
    <t>Metropolis</t>
  </si>
  <si>
    <t>1225 S PLEASANT VALLEY RD</t>
  </si>
  <si>
    <t>11400 JOLLYVILLE ROAD</t>
  </si>
  <si>
    <t>SP-01-0448C</t>
  </si>
  <si>
    <t>Midtown Commons at Crestview Station (fka Allen Street Condos)</t>
  </si>
  <si>
    <t>4Q09</t>
  </si>
  <si>
    <t>3211 Palm Way</t>
  </si>
  <si>
    <t>2906 Pearl St</t>
  </si>
  <si>
    <t>2906 PEARL ST</t>
  </si>
  <si>
    <t>Kurt Prosser</t>
  </si>
  <si>
    <t>721 Congress</t>
  </si>
  <si>
    <t>721 Congress Ave</t>
  </si>
  <si>
    <t>1605 ENFIELD RD</t>
  </si>
  <si>
    <t>John Friedman, Klotz Assoc.</t>
  </si>
  <si>
    <t>328-5771</t>
  </si>
  <si>
    <t>SP-05-0946C</t>
  </si>
  <si>
    <t>Broadstone Metric</t>
  </si>
  <si>
    <t>12400 Metric Blvd</t>
  </si>
  <si>
    <t>Jonathan Neslund, Bury and Partners</t>
  </si>
  <si>
    <t>SP-05-1130C</t>
  </si>
  <si>
    <t>Caswell Lofts</t>
  </si>
  <si>
    <t>2205 N Lamar Blvd</t>
  </si>
  <si>
    <t>2205 N LAMAR BLVD</t>
  </si>
  <si>
    <t>Kent Collins, Centro Development</t>
  </si>
  <si>
    <t>474-8700</t>
  </si>
  <si>
    <t>SP-05-0040C</t>
  </si>
  <si>
    <t>Lamar on the Creek (Resub of SP-04-0723C)</t>
  </si>
  <si>
    <t>Spicewood Condominiums</t>
  </si>
  <si>
    <t>201 Lavaca St</t>
  </si>
  <si>
    <t>8038 Exchange Dr</t>
  </si>
  <si>
    <t>2320 Gracy Farms La</t>
  </si>
  <si>
    <t>401 Little Texas La</t>
  </si>
  <si>
    <t>SP-2007-0556C</t>
  </si>
  <si>
    <t>Greg Griffin, Griffin Engineering Group</t>
  </si>
  <si>
    <t>MacMora II Cottage (new project)</t>
  </si>
  <si>
    <t>David Mahn</t>
  </si>
  <si>
    <t>10065419, 10047576</t>
  </si>
  <si>
    <t>9201 Brodie Ln</t>
  </si>
  <si>
    <t>1702 S Lamar Blvd</t>
  </si>
  <si>
    <t>5602 Jim Hogg Ave</t>
  </si>
  <si>
    <t>AMLI Downtown Tower</t>
  </si>
  <si>
    <t xml:space="preserve">3501 Shoreline Dr                                </t>
  </si>
  <si>
    <t>Davenport Rim</t>
  </si>
  <si>
    <t>9/202001</t>
  </si>
  <si>
    <t>7901 SOUTHWEST PKWY</t>
  </si>
  <si>
    <t>SP-05-1266C</t>
  </si>
  <si>
    <t>SP-05-1249D</t>
  </si>
  <si>
    <t>10301 MANCHACA RD</t>
  </si>
  <si>
    <t>210 BARTON SPRINGS RD</t>
  </si>
  <si>
    <t>Swede Hill Lofts</t>
  </si>
  <si>
    <t>Red River Flats</t>
  </si>
  <si>
    <t>Milano Apartments</t>
  </si>
  <si>
    <t>1000 W Howard Lane</t>
  </si>
  <si>
    <t>Tom Steinhoff</t>
  </si>
  <si>
    <t>(281) 596-9445</t>
  </si>
  <si>
    <t>3q05</t>
  </si>
  <si>
    <t>713-621-5300</t>
  </si>
  <si>
    <t>214-999-4565</t>
  </si>
  <si>
    <t>972-328-0011</t>
  </si>
  <si>
    <t>Kevin Mueller, Gray-Jansing and Assoc.</t>
  </si>
  <si>
    <t>James McCarthy, Tomen Parke Assoc.</t>
  </si>
  <si>
    <t>4q05</t>
  </si>
  <si>
    <t>4Q05</t>
  </si>
  <si>
    <t>SP-03-0021C</t>
  </si>
  <si>
    <t>ZOM (fka West Avenue Lofts Phase II)</t>
  </si>
  <si>
    <t>269462, 214182, 173311</t>
  </si>
  <si>
    <t>721 North Lamar Boulevard</t>
  </si>
  <si>
    <t xml:space="preserve">115 Sandra Muraida Way </t>
  </si>
  <si>
    <t xml:space="preserve">SP-98-0309C              </t>
  </si>
  <si>
    <t>SP-00-2448D</t>
  </si>
  <si>
    <t>5923 Hi-Line Road</t>
  </si>
  <si>
    <t>Iron Rock (Blackhawk Apartments)</t>
  </si>
  <si>
    <t>Franklin Apartments - Smart Housing</t>
  </si>
  <si>
    <t>Parker Springs Condominiums - Smart Housing</t>
  </si>
  <si>
    <t>Riverside Meadows - Smart Housing</t>
  </si>
  <si>
    <t>2600 Gracy Farms Ln</t>
  </si>
  <si>
    <t>SP-93-0251C</t>
  </si>
  <si>
    <t>San Marin  (The Woodlands @ Walnut Ck)</t>
  </si>
  <si>
    <t>3625 Duval Rd</t>
  </si>
  <si>
    <t>SP-04-0009C</t>
  </si>
  <si>
    <t>8515 Brodie Lane</t>
  </si>
  <si>
    <t>Fairfield Residential</t>
  </si>
  <si>
    <t>817-640-1182</t>
  </si>
  <si>
    <t>SP-94-0407C</t>
  </si>
  <si>
    <t>San Miguel</t>
  </si>
  <si>
    <t>4025 Duval Rd</t>
  </si>
  <si>
    <t>Scott Robinson, Westwood Residential</t>
  </si>
  <si>
    <t xml:space="preserve">3905 MARATHON BLVD  </t>
  </si>
  <si>
    <t>78756</t>
  </si>
  <si>
    <t>78727</t>
  </si>
  <si>
    <t>SP-2007-0442C</t>
  </si>
  <si>
    <t>Bee Caves Apartments</t>
  </si>
  <si>
    <t xml:space="preserve">8600 SH 71    </t>
  </si>
  <si>
    <t>78735</t>
  </si>
  <si>
    <t>SP-2007-0453C</t>
  </si>
  <si>
    <t>21C Austin</t>
  </si>
  <si>
    <t xml:space="preserve">208 3RD ST  </t>
  </si>
  <si>
    <t>78701</t>
  </si>
  <si>
    <t xml:space="preserve">1000 12TH ST   </t>
  </si>
  <si>
    <t>SP-2007-0475C</t>
  </si>
  <si>
    <t>ClearWater</t>
  </si>
  <si>
    <t xml:space="preserve">5705 DIEHL TRL  </t>
  </si>
  <si>
    <t>SP-2007-0478C.SH</t>
  </si>
  <si>
    <t>Rio Grande Flats</t>
  </si>
  <si>
    <t xml:space="preserve">2807 RIO GRANDE ST  </t>
  </si>
  <si>
    <t xml:space="preserve">10617 MACMORA RD  </t>
  </si>
  <si>
    <t>78758</t>
  </si>
  <si>
    <t>SP-2007-0481C</t>
  </si>
  <si>
    <t>SP-2007-0496D</t>
  </si>
  <si>
    <t>SP-2007-0498C</t>
  </si>
  <si>
    <t xml:space="preserve">2021 5TH ST  </t>
  </si>
  <si>
    <t xml:space="preserve">5350 BURNET RD   </t>
  </si>
  <si>
    <t>SP-2007-0535C</t>
  </si>
  <si>
    <t>SP-2009-0185C.SH</t>
  </si>
  <si>
    <t xml:space="preserve">747  LITTLE TEXAS LN   </t>
  </si>
  <si>
    <t>SP-2009-0188C</t>
  </si>
  <si>
    <t>7308 OLD BEE CAVES RD</t>
  </si>
  <si>
    <t>SP-06-0183C.SH</t>
  </si>
  <si>
    <t>2200 PEARL ST</t>
  </si>
  <si>
    <t>SP-06-0184C.SH</t>
  </si>
  <si>
    <t>2208 PEARL ST</t>
  </si>
  <si>
    <t>SP-06-0334C</t>
  </si>
  <si>
    <t>4100 W SLAUGHTER LN</t>
  </si>
  <si>
    <t>SP-02-0451C(XT)</t>
  </si>
  <si>
    <t>SP-06-0316C</t>
  </si>
  <si>
    <t>505-457-7785</t>
  </si>
  <si>
    <t>1500 Riverside Drive</t>
  </si>
  <si>
    <t>Mark Schuster</t>
  </si>
  <si>
    <t>781-707-9201</t>
  </si>
  <si>
    <t>2505 LONGVIEW ST</t>
  </si>
  <si>
    <t>Kanton Labaj</t>
  </si>
  <si>
    <t>751-2088</t>
  </si>
  <si>
    <t>The Remington</t>
  </si>
  <si>
    <t>Cottages on Scott Drive</t>
  </si>
  <si>
    <t>Thomas Wells, Koontz/McCombs LLC</t>
  </si>
  <si>
    <t>Doug Hickok, UG Venture LTD</t>
  </si>
  <si>
    <t>285329, 282536</t>
  </si>
  <si>
    <t>2222 Rio Grande Street</t>
  </si>
  <si>
    <t>Shahid Ullah</t>
  </si>
  <si>
    <t>899-7001</t>
  </si>
  <si>
    <t>1502 South 1st Street</t>
  </si>
  <si>
    <t>Kate Grossman, Urban Design</t>
  </si>
  <si>
    <t>Cardinal Lane Apartments</t>
  </si>
  <si>
    <t>Hartford Estates</t>
  </si>
  <si>
    <t>Rey Cedillos, Cedillos and Wilson</t>
  </si>
  <si>
    <t>Andrew Evans, ATS Engineers</t>
  </si>
  <si>
    <t>John Hines, Gray and Associates</t>
  </si>
  <si>
    <t>Paulo Misi, Bury and Partners</t>
  </si>
  <si>
    <t>The Triangle, Tract 5 (new section being developed)</t>
  </si>
  <si>
    <t>Jason Rodgers, Garrett and Ihnan Engineers</t>
  </si>
  <si>
    <t>Darren Webber, Jones and Carter</t>
  </si>
  <si>
    <t>10707838, 10109353, 10087722</t>
  </si>
  <si>
    <t>Emerald Point (several resubs)</t>
  </si>
  <si>
    <t>10708999, 10514572, 10036022, 299557</t>
  </si>
  <si>
    <t>Will Marsh, ERG Partners</t>
  </si>
  <si>
    <t>472-1800</t>
  </si>
  <si>
    <t>SP-96-0229C</t>
  </si>
  <si>
    <t>Ranchos Las Palmas</t>
  </si>
  <si>
    <t>5701 South Mo-Pac</t>
  </si>
  <si>
    <t>Mike Pacillio, Ewing Properties</t>
  </si>
  <si>
    <t>Benny Woolery, Fairfield Residential</t>
  </si>
  <si>
    <t>512-346-7976</t>
  </si>
  <si>
    <t>SP-2008-0214C</t>
  </si>
  <si>
    <t>1717 TOOMEY RD</t>
  </si>
  <si>
    <t>SP-2008-0217C</t>
  </si>
  <si>
    <t xml:space="preserve">800  WEST AVE   </t>
  </si>
  <si>
    <t>SP-2008-0222D</t>
  </si>
  <si>
    <t>Legacy Oaks</t>
  </si>
  <si>
    <t xml:space="preserve">8001-1/2 S IH 35 SVRD NB  </t>
  </si>
  <si>
    <t>SP-2008-0234C</t>
  </si>
  <si>
    <t>SP-2008-0239C</t>
  </si>
  <si>
    <t>78753</t>
  </si>
  <si>
    <t xml:space="preserve">12220  WALNUT PARK XING   </t>
  </si>
  <si>
    <t>SP-2008-0241C</t>
  </si>
  <si>
    <t xml:space="preserve">604  ALLEN ST   </t>
  </si>
  <si>
    <t>8800 W US 290 HWY</t>
  </si>
  <si>
    <t>SP-2008-0245D</t>
  </si>
  <si>
    <t>78736</t>
  </si>
  <si>
    <t>Fox Hill Apartments</t>
  </si>
  <si>
    <t xml:space="preserve">9415  MC NEIL DR   </t>
  </si>
  <si>
    <t>SP-2008-0249C.SH</t>
  </si>
  <si>
    <t>Mary Ellen Barlow, West Campus 26th LP</t>
  </si>
  <si>
    <t>Susan Kirby</t>
  </si>
  <si>
    <t>10565539, 10022327</t>
  </si>
  <si>
    <t>10545829, 10065398</t>
  </si>
  <si>
    <t>William Mclean, McLean and Howard, LLP</t>
  </si>
  <si>
    <t>(512) 328-2008</t>
  </si>
  <si>
    <t>(713) 338.3310</t>
  </si>
  <si>
    <t>Jim Potts, Verde Ladera Apartments LP</t>
  </si>
  <si>
    <t>10564445, 303599</t>
  </si>
  <si>
    <t>Steiner Ranch Mixed Use Condos</t>
  </si>
  <si>
    <t>Bill Gabler, Loomis Partners</t>
  </si>
  <si>
    <t>(512) 327-1180</t>
  </si>
  <si>
    <t>10533570, 10034268</t>
  </si>
  <si>
    <t>Ben Bufkin, RREEF Inc.</t>
  </si>
  <si>
    <t>(512) 682-5500</t>
  </si>
  <si>
    <t>SP-2007-0332C(XT)</t>
  </si>
  <si>
    <t>10551399, 10039437</t>
  </si>
  <si>
    <t>10547299, 10222967, 10051893</t>
  </si>
  <si>
    <t>Ian Asseistine, Techridge Spectrum, BCLP</t>
  </si>
  <si>
    <t>(604) 681-7500</t>
  </si>
  <si>
    <t>3Q02</t>
  </si>
  <si>
    <t>Nalle Woods</t>
  </si>
  <si>
    <t>Metric Boulevard Condominiums</t>
  </si>
  <si>
    <t>Town Vista (Smart Housing)</t>
  </si>
  <si>
    <t>Charles Place--Mary Lee Foundation</t>
  </si>
  <si>
    <t>Oak Springs Villas (Smart Housing)</t>
  </si>
  <si>
    <t>SP-03-0195C</t>
  </si>
  <si>
    <t>Kinney Park Condos</t>
  </si>
  <si>
    <t>1115 Kinney Avenue</t>
  </si>
  <si>
    <t>1115 KINNEY AVENUE</t>
  </si>
  <si>
    <t>Pete S. Malone</t>
  </si>
  <si>
    <t>899-0601</t>
  </si>
  <si>
    <t>9th Street Condominiums</t>
  </si>
  <si>
    <t>SP-02-0007C</t>
  </si>
  <si>
    <t>9501 N CAPITAL OF TEXAS HWY</t>
  </si>
  <si>
    <t>1719 SPYGLASS DR</t>
  </si>
  <si>
    <t>2224-2620 WALSH TARLTON LN</t>
  </si>
  <si>
    <t>SP-2009-0008C</t>
  </si>
  <si>
    <t>3523 GONZALES ST</t>
  </si>
  <si>
    <t>SP-2009-0072C</t>
  </si>
  <si>
    <t xml:space="preserve">3523  GONZALES ST   </t>
  </si>
  <si>
    <t>3121 PALM WAY</t>
  </si>
  <si>
    <t>SP-2009-0040C</t>
  </si>
  <si>
    <t>3700 CLAWSON RD</t>
  </si>
  <si>
    <t>Perry Lorenz, New Urban Partners</t>
  </si>
  <si>
    <t>512-478-8774</t>
  </si>
  <si>
    <t>The Gardens of West Seventh</t>
  </si>
  <si>
    <t>1115 West Seventh</t>
  </si>
  <si>
    <t>Norwalk Brownstone Condominiums</t>
  </si>
  <si>
    <t>Micheal Wick</t>
  </si>
  <si>
    <t>713-570-0336</t>
  </si>
  <si>
    <t>Buster Hoffmaster, Sutton Company</t>
  </si>
  <si>
    <t>SP-95-0133C</t>
  </si>
  <si>
    <t>9501 N F M 620 RD</t>
  </si>
  <si>
    <t>Jefferson Commons at Town Lake</t>
  </si>
  <si>
    <t>Theresa Canchola, Robert Wunsch Devel.</t>
  </si>
  <si>
    <t>Steffen Waltz, PPT Development</t>
  </si>
  <si>
    <t>SP-00-2184C</t>
  </si>
  <si>
    <t>Stewart Bul</t>
  </si>
  <si>
    <t>(214) 360-7690</t>
  </si>
  <si>
    <t>Jerry Perales, Bury and Partners</t>
  </si>
  <si>
    <t>John McKinnerney, SW Campus Inc</t>
  </si>
  <si>
    <t xml:space="preserve">1805 FRONTIER VALLEY DR   </t>
  </si>
  <si>
    <t>Richard Janson, Santora Villas</t>
  </si>
  <si>
    <t>219-9500</t>
  </si>
  <si>
    <t>Lucy Hibberd, RPC Investment, INC</t>
  </si>
  <si>
    <t>454-4872</t>
  </si>
  <si>
    <t>James Austin, Swanee Terrace LP</t>
  </si>
  <si>
    <t>10025433, 313308</t>
  </si>
  <si>
    <t xml:space="preserve">1710 GRAND AVENUE PKWY   </t>
  </si>
  <si>
    <t>Bert Pence, Grand Avenue at I-35 LTD</t>
  </si>
  <si>
    <t>476-9200</t>
  </si>
  <si>
    <t>Diana Wang, Bury + Partners</t>
  </si>
  <si>
    <t>John McCormack, Solo Star Realty</t>
  </si>
  <si>
    <t>(713) 984-8800</t>
  </si>
  <si>
    <t>The Texan at Pearl; SMART Housing</t>
  </si>
  <si>
    <t>7707 S I 35 SVC RD NB</t>
  </si>
  <si>
    <t>4Q00</t>
  </si>
  <si>
    <t>12820 N Lamar Blvd</t>
  </si>
  <si>
    <t>800 W 5Th St</t>
  </si>
  <si>
    <t>8546 Adirondack Trl</t>
  </si>
  <si>
    <t>12612 N Lamar Blvd</t>
  </si>
  <si>
    <t>972-851-3215</t>
  </si>
  <si>
    <t>Laurie Swan, Stratus Properties</t>
  </si>
  <si>
    <t>Mansions at Steiner Ranch</t>
  </si>
  <si>
    <t>Steve Hay, Stratus Properties</t>
  </si>
  <si>
    <t>Guadalupe 31</t>
  </si>
  <si>
    <t>The Reserve at Walnut Creek (form. Creekstone)</t>
  </si>
  <si>
    <t>The Villas of Bristol Heights (Bristol Park)</t>
  </si>
  <si>
    <t>Alastair Jenkin, Bury and Partners</t>
  </si>
  <si>
    <t>Howard Estes</t>
  </si>
  <si>
    <t>261-6200</t>
  </si>
  <si>
    <t>SP-00-2468C</t>
  </si>
  <si>
    <t>701 Woodward Street</t>
  </si>
  <si>
    <t>Carl Conley</t>
  </si>
  <si>
    <t>328-3506</t>
  </si>
  <si>
    <t>6410 Hudson Bend Road</t>
  </si>
  <si>
    <t>Andres Cardenas</t>
  </si>
  <si>
    <t>327-1180</t>
  </si>
  <si>
    <t>SP-00-2484C</t>
  </si>
  <si>
    <t>Lantana MF</t>
  </si>
  <si>
    <t>7701 Rialto Blvd</t>
  </si>
  <si>
    <t>478-5788</t>
  </si>
  <si>
    <t>SP-01-0330C</t>
  </si>
  <si>
    <t>2500 SAN ANTONIO ST</t>
  </si>
  <si>
    <t>Vincent Hauser, Foy Development</t>
  </si>
  <si>
    <t>Jefferson At Pecan Park</t>
  </si>
  <si>
    <t>Parker @ Woodward</t>
  </si>
  <si>
    <t>Slaughter Creek Multi-Family</t>
  </si>
  <si>
    <t>City Demographer</t>
  </si>
  <si>
    <t>Ryan Robinson,</t>
  </si>
  <si>
    <t>Manor House, City Housing Program</t>
  </si>
  <si>
    <t>900 Banister La</t>
  </si>
  <si>
    <t>6500 N Capital Of Texas Hwy</t>
  </si>
  <si>
    <t>1601 Houston St</t>
  </si>
  <si>
    <t>SP-04-1096C</t>
  </si>
  <si>
    <t>1401 EVA ST</t>
  </si>
  <si>
    <t>1400 S CONGRESS AVE</t>
  </si>
  <si>
    <t>300 N LAMAR BLVD</t>
  </si>
  <si>
    <t>SP-04-1156C</t>
  </si>
  <si>
    <t>3016 GUADALUPE ST</t>
  </si>
  <si>
    <t>Piazza Navarro</t>
  </si>
  <si>
    <t>Saltillo Lofts (Smart Housing)</t>
  </si>
  <si>
    <t>Deaton Hill Condominiums (Smart Housing)</t>
  </si>
  <si>
    <t>Block 51 (Downtown) Mixed Use Tower (new IBC Bank)</t>
  </si>
  <si>
    <t>3Q10</t>
  </si>
  <si>
    <t>Steve Jamison, Hanrahan-Prichard</t>
  </si>
  <si>
    <t>2510 Leon Street (Smart Housing)</t>
  </si>
  <si>
    <t>SP-2007-0185C.SH</t>
  </si>
  <si>
    <t xml:space="preserve">702 W 25TH ST   </t>
  </si>
  <si>
    <t xml:space="preserve">2708  SAN PEDRO ST   </t>
  </si>
  <si>
    <t>SP-2007-0347C</t>
  </si>
  <si>
    <t>SP-2007-0316D</t>
  </si>
  <si>
    <t>Susan Drive Condo's</t>
  </si>
  <si>
    <t xml:space="preserve">1601  SUSAN DR   </t>
  </si>
  <si>
    <t>South Town Cottages</t>
  </si>
  <si>
    <t>Stone Creek Ranch - Smart Housing</t>
  </si>
  <si>
    <t>Stone Creek Ranch Phase Two</t>
  </si>
  <si>
    <t>Stonegate (Fairfield at Slaughter Creek)</t>
  </si>
  <si>
    <t>Circle S (South Congress Apts)</t>
  </si>
  <si>
    <t>Fountains of Austin - Smart Housing</t>
  </si>
  <si>
    <t>501 E Stassney La</t>
  </si>
  <si>
    <t>9512 F M 2222 Rd</t>
  </si>
  <si>
    <t>1215 E Yager La</t>
  </si>
  <si>
    <t>6804 N Capital Of Tx Hwy</t>
  </si>
  <si>
    <t>1023 W 24Th St</t>
  </si>
  <si>
    <t>6715 Windrift Wy</t>
  </si>
  <si>
    <t>Jim Witliff, Land Answers</t>
  </si>
  <si>
    <t>Betty Torres, Permit Solutions</t>
  </si>
  <si>
    <t>10098868, 10076703</t>
  </si>
  <si>
    <t xml:space="preserve">2425 E RIVERSIDE DR </t>
  </si>
  <si>
    <t>721 N LAMAR BLVD</t>
  </si>
  <si>
    <t>4508 DUVAL RD</t>
  </si>
  <si>
    <t>1304 NORWALK LN</t>
  </si>
  <si>
    <t>Geocodable Address</t>
  </si>
  <si>
    <t>400 E 5TH ST</t>
  </si>
  <si>
    <t>1612 FARO DRIVE</t>
  </si>
  <si>
    <t>SP-02-0287C.SH</t>
  </si>
  <si>
    <t>2201 MONTOPOLIS DR</t>
  </si>
  <si>
    <t>SP-02-0293C.SH</t>
  </si>
  <si>
    <t>SP-02-0283C</t>
  </si>
  <si>
    <t>1319 LAMAR SQUARE DR</t>
  </si>
  <si>
    <t>Charlene Crump, Mary Lee Found.</t>
  </si>
  <si>
    <t>443-5777</t>
  </si>
  <si>
    <t>SP-02-0318D</t>
  </si>
  <si>
    <t>8000 DECKER LN</t>
  </si>
  <si>
    <t>David Smith, The Wallace Group</t>
  </si>
  <si>
    <t>833-6828</t>
  </si>
  <si>
    <t>Courtyards at Onion Creek (fka Onion Creek MU)</t>
  </si>
  <si>
    <t>1Q08</t>
  </si>
  <si>
    <t>Villas at Stone Oak Ranch, The</t>
  </si>
  <si>
    <t>10800 Boulder La</t>
  </si>
  <si>
    <t>Fairfield-Montandon Oaks</t>
  </si>
  <si>
    <t>11203 F M 2222 Rd</t>
  </si>
  <si>
    <t>7707 I 35 South</t>
  </si>
  <si>
    <t>5117 North Lamar BLVD</t>
  </si>
  <si>
    <t>SP-2010-0301C.SH</t>
  </si>
  <si>
    <t>Texan North Lamar Mixed Use</t>
  </si>
  <si>
    <t>Uptown Lofts</t>
  </si>
  <si>
    <t>Rosemont at Old Manor Road (SH) (SP-04-0246C)</t>
  </si>
  <si>
    <t>Paragon Condos</t>
  </si>
  <si>
    <t>907 Duncan Ln</t>
  </si>
  <si>
    <t>Ali Sarabi</t>
  </si>
  <si>
    <t>(503) 780-8263</t>
  </si>
  <si>
    <t>2616 Salado Street</t>
  </si>
  <si>
    <t>6701 Covered Bridge Dr</t>
  </si>
  <si>
    <t>1320 W Parmer Ln</t>
  </si>
  <si>
    <t>13145 N Us Hwy 183</t>
  </si>
  <si>
    <t>300 S Lamar Blvd</t>
  </si>
  <si>
    <t>604 North Bluff Dr</t>
  </si>
  <si>
    <t>10701 S I 35 Svc Rd Nb</t>
  </si>
  <si>
    <t>1601 E Cesar Chavez St</t>
  </si>
  <si>
    <t>7901 Southwest Pkwy</t>
  </si>
  <si>
    <t>10301 Manchaca Rd</t>
  </si>
  <si>
    <t>210 Barton Springs Rd</t>
  </si>
  <si>
    <t>Rick DuPont, LRC Lakeview Props</t>
  </si>
  <si>
    <t>302-1500</t>
  </si>
  <si>
    <t>300 South Lamar (Binswanger site)</t>
  </si>
  <si>
    <t>Rustin Roussel, Bury &amp; Partners</t>
  </si>
  <si>
    <t>12409 Dessau Road</t>
  </si>
  <si>
    <t>12409 DESSAU RD</t>
  </si>
  <si>
    <t>Paul Joseph, Dessau 21 LTD</t>
  </si>
  <si>
    <t>657-1490</t>
  </si>
  <si>
    <t>287121, 284457</t>
  </si>
  <si>
    <t>78745</t>
  </si>
  <si>
    <t>SPC-2007-0577C</t>
  </si>
  <si>
    <t xml:space="preserve">9725 NORTH LAKE CREEK PKWY   </t>
  </si>
  <si>
    <t>78717</t>
  </si>
  <si>
    <t>SP-2007-0580C</t>
  </si>
  <si>
    <t>Pioneer Cottages</t>
  </si>
  <si>
    <t xml:space="preserve">1801 BRAKER LN   </t>
  </si>
  <si>
    <t>78754</t>
  </si>
  <si>
    <t>SP-2007-0581C</t>
  </si>
  <si>
    <t>Alexan Ribelin Ranch</t>
  </si>
  <si>
    <t>Alan Robison, College Houses, INC</t>
  </si>
  <si>
    <t>476-5678</t>
  </si>
  <si>
    <t>10700 Macmora Rd</t>
  </si>
  <si>
    <t>SP-04-0107C</t>
  </si>
  <si>
    <t>Piazza Navona  Condominiums</t>
  </si>
  <si>
    <t>713 W 26th Street</t>
  </si>
  <si>
    <t>713 W 26TH ST</t>
  </si>
  <si>
    <t>Bill Frost, Doucet and Assoc.</t>
  </si>
  <si>
    <t>583-2600</t>
  </si>
  <si>
    <t>Platinum Onion Creek</t>
  </si>
  <si>
    <t>11301 FARRAH LN</t>
  </si>
  <si>
    <t>SP-2011-0184C</t>
  </si>
  <si>
    <t>The Park at Lakeline</t>
  </si>
  <si>
    <t>2800 S LAKELINE BLVD</t>
  </si>
  <si>
    <t>SP-2011-0215C</t>
  </si>
  <si>
    <t>11301 BURNET RD</t>
  </si>
  <si>
    <t>SP-2011-0199C</t>
  </si>
  <si>
    <t>Legacy Apartments</t>
  </si>
  <si>
    <t>1342 LAMAR SQUARE DR</t>
  </si>
  <si>
    <t>SP-2011-0245C.SH</t>
  </si>
  <si>
    <t>8110 FM 2222 RD</t>
  </si>
  <si>
    <t>SP-2011-0240B</t>
  </si>
  <si>
    <t>Southpark Meadows Condominiums</t>
  </si>
  <si>
    <t>801 TAFT LN</t>
  </si>
  <si>
    <t>SP-2011-0251C</t>
  </si>
  <si>
    <t>2304 Leon Street Apartments</t>
  </si>
  <si>
    <t>2304 LEON ST</t>
  </si>
  <si>
    <t>SP-2011-0250C</t>
  </si>
  <si>
    <t>5309 JEFF DAVIS AVE</t>
  </si>
  <si>
    <t>SP-2011-0219C</t>
  </si>
  <si>
    <t>Steiner Ranch Apartments</t>
  </si>
  <si>
    <t>4800 STEINER RANCH BLVD</t>
  </si>
  <si>
    <t>SP-2011-0200D</t>
  </si>
  <si>
    <t>Tarrytown Courts</t>
  </si>
  <si>
    <t>2612 W 12TH ST</t>
  </si>
  <si>
    <t>SP-2011-0193C</t>
  </si>
  <si>
    <t>South Shore - Section 1B&amp;1C</t>
  </si>
  <si>
    <t>SP-2007-0467C(XT)</t>
  </si>
  <si>
    <t>SP-2007-0351C(XT)</t>
  </si>
  <si>
    <t>South Lamar Plaza</t>
  </si>
  <si>
    <t>266-7810</t>
  </si>
  <si>
    <t>Comanche Canyon Ranch Condos</t>
  </si>
  <si>
    <t>Barton Place Condominiums</t>
  </si>
  <si>
    <t>Ben Turner, Consort Inc.</t>
  </si>
  <si>
    <t>10085314, 10020539</t>
  </si>
  <si>
    <t>Gemsong Perry, Jones and Carter Inc.</t>
  </si>
  <si>
    <t>441-9493, ex. 234</t>
  </si>
  <si>
    <t>David Smith, Corwin Engineering</t>
  </si>
  <si>
    <t>492-6294</t>
  </si>
  <si>
    <t>Texas Design Interests</t>
  </si>
  <si>
    <t>10087403, 10071627</t>
  </si>
  <si>
    <t>Sungari Lofts (resub of SP-2007-0522C)</t>
  </si>
  <si>
    <t>James Austin, Thornton Cottages Inc.</t>
  </si>
  <si>
    <t>740-3390</t>
  </si>
  <si>
    <t>SP-00-2339D</t>
  </si>
  <si>
    <t>397-5808</t>
  </si>
  <si>
    <t>SP-00-2386D</t>
  </si>
  <si>
    <t>George Conn, Austin I-35 South, L.L.P.</t>
  </si>
  <si>
    <t>3Q04</t>
  </si>
  <si>
    <t>(713) 261-8575</t>
  </si>
  <si>
    <t>(214) 373-0448</t>
  </si>
  <si>
    <t>West Avenue Lofts Phase I (Post on Shoal)</t>
  </si>
  <si>
    <t>SP-01-0509C.SH</t>
  </si>
  <si>
    <t>214-750-1709</t>
  </si>
  <si>
    <t>SP-01-0527D</t>
  </si>
  <si>
    <t>515 E SLAUGHTER LN</t>
  </si>
  <si>
    <t>FRED SOLIS</t>
  </si>
  <si>
    <t>The Treehouse (PPT Residential)</t>
  </si>
  <si>
    <t>134920, 210379</t>
  </si>
  <si>
    <t>713-266-7887</t>
  </si>
  <si>
    <t>4Q01</t>
  </si>
  <si>
    <t>Scott Shepherd; Widespread Prop</t>
  </si>
  <si>
    <t>Rosemont at Oak Valley (aka Pleasant Valley Villas--Smart Housing)</t>
  </si>
  <si>
    <t>Allendale Townhomes</t>
  </si>
  <si>
    <t>2100 Cullen Avenue</t>
  </si>
  <si>
    <t>404 Rio Grande Street</t>
  </si>
  <si>
    <t>1881 Grove Blvd</t>
  </si>
  <si>
    <t>2900 Century Park Blvd</t>
  </si>
  <si>
    <t>2800 Waymaker Wy</t>
  </si>
  <si>
    <t>Vistas at Canyon Creek</t>
  </si>
  <si>
    <t>Texan Tower (Smart Housing)</t>
  </si>
  <si>
    <t>Covered Bridge Condominiums</t>
  </si>
  <si>
    <t>Balcones Ranch</t>
  </si>
  <si>
    <t>North Bluff Condominiums</t>
  </si>
  <si>
    <t>Bob Buzbee, Trammell Crow</t>
  </si>
  <si>
    <t>3Q03</t>
  </si>
  <si>
    <t xml:space="preserve">10300 MORADO COVE                                </t>
  </si>
  <si>
    <t>12800 HARRISGLENN DR</t>
  </si>
  <si>
    <t>3100 W WILLIAM CANNON DR</t>
  </si>
  <si>
    <t>6410 HUDSON BEND ROAD</t>
  </si>
  <si>
    <t>11900 HOBBY HORSE CT</t>
  </si>
  <si>
    <t>11901 HOBBY HORSE COURT</t>
  </si>
  <si>
    <t>The Shore (fka Waterfront District Condos)</t>
  </si>
  <si>
    <t>14350 Avery Ranch Blvd</t>
  </si>
  <si>
    <t>10450 Avery Club Dr</t>
  </si>
  <si>
    <t>1318 Newning Ave</t>
  </si>
  <si>
    <t>305 E Yager Ln</t>
  </si>
  <si>
    <t>2212 Pearl St</t>
  </si>
  <si>
    <t>4500 E Oltorf St</t>
  </si>
  <si>
    <t>14761 Merilltown Drive</t>
  </si>
  <si>
    <t>The Lodge at Stone Oak Ranch</t>
  </si>
  <si>
    <t>5200 Parmer Lane West</t>
  </si>
  <si>
    <t>SPC-96-0053A</t>
  </si>
  <si>
    <t>The Preserve at Travis Creek</t>
  </si>
  <si>
    <t>5604 Southwest Parkway</t>
  </si>
  <si>
    <t>SP-2008-0530C</t>
  </si>
  <si>
    <t>SP-05-1228D(XT)</t>
  </si>
  <si>
    <t>SP-2009-0004C</t>
  </si>
  <si>
    <t>78746</t>
  </si>
  <si>
    <t xml:space="preserve">1719  SPYGLASS DR   </t>
  </si>
  <si>
    <t>The Domain II</t>
  </si>
  <si>
    <t>Rivermont Place Apartments (SMART Housing)</t>
  </si>
  <si>
    <t xml:space="preserve">Post South Lamar </t>
  </si>
  <si>
    <t>Alta Vista (fka Terrazas on Twelfth)</t>
  </si>
  <si>
    <t>214-369-9433</t>
  </si>
  <si>
    <t>SP-92-0264C</t>
  </si>
  <si>
    <t>San Remo</t>
  </si>
  <si>
    <t>2204 San Gabriel</t>
  </si>
  <si>
    <t xml:space="preserve">Corridor Engineering </t>
  </si>
  <si>
    <t>512-250-5598</t>
  </si>
  <si>
    <t>SP-97-0084C</t>
  </si>
  <si>
    <t>San Tierra Condominiums</t>
  </si>
  <si>
    <t>12815 Burnet Road</t>
  </si>
  <si>
    <t>San Tierra LTD., Fred Leimberger</t>
  </si>
  <si>
    <t>317-377-7100</t>
  </si>
  <si>
    <t>SP-99-0246C</t>
  </si>
  <si>
    <t>Scharfe Townhomes</t>
  </si>
  <si>
    <t>(210) 826-2600</t>
  </si>
  <si>
    <t>Share of Total</t>
  </si>
  <si>
    <t>Charles Crump</t>
  </si>
  <si>
    <t>SP-03-0247C.SH</t>
  </si>
  <si>
    <t>Estates at Canyon Creek (resub of SP-02-0367D)</t>
  </si>
  <si>
    <t>SP-03-0250D</t>
  </si>
  <si>
    <t>210224, 220363</t>
  </si>
  <si>
    <t>Macmora Condominiums (requested extension)</t>
  </si>
  <si>
    <t>SP-00-2154C (XT)</t>
  </si>
  <si>
    <t>Bryant Nail, Amicus Partners</t>
  </si>
  <si>
    <t>SP-00-2292C</t>
  </si>
  <si>
    <t>452-0371</t>
  </si>
  <si>
    <t>3Q07</t>
  </si>
  <si>
    <t>78703</t>
  </si>
  <si>
    <t>78741</t>
  </si>
  <si>
    <t>328-6995</t>
  </si>
  <si>
    <t>Nikki Hoelter</t>
  </si>
  <si>
    <t>Wilford Navarro</t>
  </si>
  <si>
    <t>328-3220</t>
  </si>
  <si>
    <t>Wayne Harwell</t>
  </si>
  <si>
    <t>(210) 829-7272</t>
  </si>
  <si>
    <t>Richard Kooris</t>
  </si>
  <si>
    <t>485-3000</t>
  </si>
  <si>
    <t>603 Brushy St</t>
  </si>
  <si>
    <t>SP-06-0304C</t>
  </si>
  <si>
    <t>469-5350</t>
  </si>
  <si>
    <t>SPC-93-0294C</t>
  </si>
  <si>
    <t>3rd and Brazos</t>
  </si>
  <si>
    <t>Joseph Isaja, Bury and Partners</t>
  </si>
  <si>
    <t>SP-2011-0084C</t>
  </si>
  <si>
    <t>301 Brazos Street</t>
  </si>
  <si>
    <t>Brent Kroener, CDK-Riversdie</t>
  </si>
  <si>
    <t>214.253.2141</t>
  </si>
  <si>
    <t>Domain Apartments at Rock Rose (Block W)</t>
  </si>
  <si>
    <t>300 BOWIE ST</t>
  </si>
  <si>
    <t>SP-06-0489D.SH</t>
  </si>
  <si>
    <t>SP-06-0553C.SH</t>
  </si>
  <si>
    <t>600 W 26TH ST</t>
  </si>
  <si>
    <t>8000 EXCHANGE DRIVE</t>
  </si>
  <si>
    <t>2104 E ANDERSON LN</t>
  </si>
  <si>
    <t>801 W 5TH ST</t>
  </si>
  <si>
    <t>603 N CUERNAVACA DR</t>
  </si>
  <si>
    <t>4800 W WILLIAM CANNON BLVD</t>
  </si>
  <si>
    <t>2717 S LAMAR BLVD</t>
  </si>
  <si>
    <t>14200 THE LAKES BLVD</t>
  </si>
  <si>
    <t>2900  MANOR RD</t>
  </si>
  <si>
    <t>Tom Anker, DR Horton</t>
  </si>
  <si>
    <t>533-1400</t>
  </si>
  <si>
    <t>Russell Cartwright</t>
  </si>
  <si>
    <t>(713) 249-0784</t>
  </si>
  <si>
    <t>John Bertsch, Don Mar LLC</t>
  </si>
  <si>
    <t>(619) 255-5186</t>
  </si>
  <si>
    <t>Walden Oaks at Bull Creek</t>
  </si>
  <si>
    <t>K.C. Engineering</t>
  </si>
  <si>
    <t>512-288-7572</t>
  </si>
  <si>
    <t>SP-97-0334C</t>
  </si>
  <si>
    <t>Bob Shepard, MV Walnut Creek, LTD.</t>
  </si>
  <si>
    <t>512-451-5555</t>
  </si>
  <si>
    <t>Watersbend</t>
  </si>
  <si>
    <t>2104 Anderson Lane East</t>
  </si>
  <si>
    <t>Dan Beckman</t>
  </si>
  <si>
    <t>SP-98-0207C</t>
  </si>
  <si>
    <t>Whispering Valley Townhomes</t>
  </si>
  <si>
    <t>John Gavurnik</t>
  </si>
  <si>
    <t>930-5204</t>
  </si>
  <si>
    <t>SP-94-0316C</t>
  </si>
  <si>
    <t>Windcrest at Yager Lane</t>
  </si>
  <si>
    <t>301 E. Yager Ln</t>
  </si>
  <si>
    <t>7432 N LAMAR BLVD</t>
  </si>
  <si>
    <t>1500 E RIVERSIDE DR</t>
  </si>
  <si>
    <t>2106 Cullen Ave</t>
  </si>
  <si>
    <t>2209 Rio Grande St</t>
  </si>
  <si>
    <t>Hardin House (SH)</t>
  </si>
  <si>
    <t>Madison House South (SH)</t>
  </si>
  <si>
    <t>Colina Vista Phases 2-4</t>
  </si>
  <si>
    <t>SPC-2009-0248C</t>
  </si>
  <si>
    <t>1102 E Stassney Lane</t>
  </si>
  <si>
    <t>5807 City Park Road</t>
  </si>
  <si>
    <t>1901 CROSSING PLACE</t>
  </si>
  <si>
    <t>1950 WEBBERVILLE ROAD</t>
  </si>
  <si>
    <t>1803 E 20th St</t>
  </si>
  <si>
    <t>7310 E Ben White Blvd</t>
  </si>
  <si>
    <t>2910 S Lakeline Blvd</t>
  </si>
  <si>
    <t>9707 ANDERSON MILL ROAD</t>
  </si>
  <si>
    <t>Rod Madden, MDC Partners. Inc.</t>
  </si>
  <si>
    <t>512.346-1200</t>
  </si>
  <si>
    <t>SP-2008-0609C</t>
  </si>
  <si>
    <t>Domain Mixed Use, Block C1</t>
  </si>
  <si>
    <t xml:space="preserve">11701  DOMAIN BLVD   </t>
  </si>
  <si>
    <t>SP-2008-0567C</t>
  </si>
  <si>
    <t xml:space="preserve">2906 E MARTIN LUTHER KING JR BLVD   </t>
  </si>
  <si>
    <t>78722</t>
  </si>
  <si>
    <t>Alan Rhames. Axiom Engineers</t>
  </si>
  <si>
    <t>512.506.9335</t>
  </si>
  <si>
    <t xml:space="preserve">5901  BOLM RD   </t>
  </si>
  <si>
    <t>78721</t>
  </si>
  <si>
    <t>David Coombs, Coombs Environmental</t>
  </si>
  <si>
    <t>512.763.1600</t>
  </si>
  <si>
    <t>SP-2008-0536C</t>
  </si>
  <si>
    <t>Rivertowne Mall</t>
  </si>
  <si>
    <t xml:space="preserve">2011 E RIVERSIDE DR   </t>
  </si>
  <si>
    <t>Jeff Musgrove, Proximity Partners</t>
  </si>
  <si>
    <t>512.477-1312</t>
  </si>
  <si>
    <t>SP-2008-0527C</t>
  </si>
  <si>
    <t>Verde Ladera Apartments</t>
  </si>
  <si>
    <t xml:space="preserve">7500 S IH 35 SVRD SB  </t>
  </si>
  <si>
    <t>Jerry Stone, Verde Ladera Apts.</t>
  </si>
  <si>
    <t>(469) 420-6056</t>
  </si>
  <si>
    <t>SP-2008-0580C</t>
  </si>
  <si>
    <t>W. 15th  St. Condos</t>
  </si>
  <si>
    <t xml:space="preserve">515 W 15TH ST   </t>
  </si>
  <si>
    <t>Jimmy Nassour, Cedar Development</t>
  </si>
  <si>
    <t>512.329-6055</t>
  </si>
  <si>
    <t>SP-2008-0540C</t>
  </si>
  <si>
    <t>Walnut Grove Townhomes</t>
  </si>
  <si>
    <t xml:space="preserve">5309  JEFF DAVIS AVE   </t>
  </si>
  <si>
    <t>Blake Houston, Inside Development</t>
  </si>
  <si>
    <t>512.469-7653</t>
  </si>
  <si>
    <t>SP-2008-0521C</t>
  </si>
  <si>
    <t>Woodlawn Condominiums</t>
  </si>
  <si>
    <t>Alexan Silverado</t>
  </si>
  <si>
    <t>11300 W Parmer Lane</t>
  </si>
  <si>
    <t>11300 W PARMER LN</t>
  </si>
  <si>
    <t>none required</t>
  </si>
  <si>
    <t>SP-05-0309CS</t>
  </si>
  <si>
    <t>2906 Pearl Street</t>
  </si>
  <si>
    <t>Dave Holland, GK Turtle Rock LTD</t>
  </si>
  <si>
    <t>(972) 960-5965</t>
  </si>
  <si>
    <t>14815 Avery Ranch Blvd</t>
  </si>
  <si>
    <t>SP-06-0359C</t>
  </si>
  <si>
    <t>Avery Church Triplexes at Parmer Lane</t>
  </si>
  <si>
    <t>Robert Wunsch, Waterstone Development</t>
  </si>
  <si>
    <t>343-5411</t>
  </si>
  <si>
    <t>Paradise Oaks Apartments</t>
  </si>
  <si>
    <t>4q08</t>
  </si>
  <si>
    <t>1q09</t>
  </si>
  <si>
    <t>2q09</t>
  </si>
  <si>
    <t>Cal Donsky, Cohen-Emmett Joint Venture</t>
  </si>
  <si>
    <t>SP-00-2434C</t>
  </si>
  <si>
    <t>478-1075</t>
  </si>
  <si>
    <t>Art Carpenter, HEF 1-AUS NO. 2</t>
  </si>
  <si>
    <t>SP-00-2389C</t>
  </si>
  <si>
    <t>Stephanie Duprie, Urban Design Group</t>
  </si>
  <si>
    <t>SP-99-2117D(XT)</t>
  </si>
  <si>
    <t>Coldwater Condominiums</t>
  </si>
  <si>
    <t>5525 City Park Rd</t>
  </si>
  <si>
    <t>John Cowman, Gray Mountain LTD</t>
  </si>
  <si>
    <t>512-343-0600</t>
  </si>
  <si>
    <t>Forest Hills Apartments</t>
  </si>
  <si>
    <t>2209 HANCOCK DRIVE</t>
  </si>
  <si>
    <t>8038 EXCHANGE DR</t>
  </si>
  <si>
    <t>10306 MORADO COVE</t>
  </si>
  <si>
    <t>1500 CROSSING PLACE</t>
  </si>
  <si>
    <t>124 CUMBERLAND RD</t>
  </si>
  <si>
    <t>8700 BRODIE LANE</t>
  </si>
  <si>
    <t>2347 DOUGLAS STREET</t>
  </si>
  <si>
    <t>500 E STASSNEY LANE</t>
  </si>
  <si>
    <t>June Routh, Urban Design Group</t>
  </si>
  <si>
    <t>10665593, 10641044, 10479844, 310850</t>
  </si>
  <si>
    <t>Jeremy McCartha, Urban Design Group</t>
  </si>
  <si>
    <t>Jonathan McKee, Bury &amp; Partners</t>
  </si>
  <si>
    <t>Michelle Casillas</t>
  </si>
  <si>
    <t>SP-2011-0244C.SH</t>
  </si>
  <si>
    <t>Tuscany Villas Apartments (Smart Housing)</t>
  </si>
  <si>
    <t>Sandstone Duplexes</t>
  </si>
  <si>
    <t>Bella Sarah</t>
  </si>
  <si>
    <t>La Vid Urban Homes</t>
  </si>
  <si>
    <t>Robertson Hill Tract 7</t>
  </si>
  <si>
    <t>The Triangle (now defunct, see Triangle)</t>
  </si>
  <si>
    <t>The Cottages at Alpine (several resubs)</t>
  </si>
  <si>
    <t>SP-03-0116C</t>
  </si>
  <si>
    <t>447-2026</t>
  </si>
  <si>
    <t xml:space="preserve">5402 Beacon Drive                                  </t>
  </si>
  <si>
    <t xml:space="preserve">Beacon Ridge Townhomes         </t>
  </si>
  <si>
    <t>2Q00</t>
  </si>
  <si>
    <t xml:space="preserve">Campus Crossing Multi-Family Site      </t>
  </si>
  <si>
    <t xml:space="preserve">Lost Canyon                            </t>
  </si>
  <si>
    <t xml:space="preserve">Southwest Trails                       </t>
  </si>
  <si>
    <t>Mario Chapa</t>
  </si>
  <si>
    <t>844-0208</t>
  </si>
  <si>
    <t>Parker Lane Condominiums</t>
  </si>
  <si>
    <t>Bel Air Condominiums (SH)</t>
  </si>
  <si>
    <t>900 SAN MARCOS ST</t>
  </si>
  <si>
    <t>11000 Anderson Mill Rd</t>
  </si>
  <si>
    <t>4801 S Congress Ave</t>
  </si>
  <si>
    <t>900 San Marcos St</t>
  </si>
  <si>
    <t>4525 Guadalupe St</t>
  </si>
  <si>
    <t>1402 Parker Ln</t>
  </si>
  <si>
    <t>1208 E 11TH ST</t>
  </si>
  <si>
    <t>1208 E 11Th St</t>
  </si>
  <si>
    <t>Ruth Belmarez, Urban Design Group</t>
  </si>
  <si>
    <t>SP-02-0158C.SH</t>
  </si>
  <si>
    <t>333 E SLAUGHTER LN</t>
  </si>
  <si>
    <t>Michael Atlas, East Slaughter Ln Apts</t>
  </si>
  <si>
    <t>(713) 266-7887</t>
  </si>
  <si>
    <t>14350 AVERY RANCH BLVD</t>
  </si>
  <si>
    <t>SP-02-0194C</t>
  </si>
  <si>
    <t>10450 AVERY CLUB DR</t>
  </si>
  <si>
    <t>381-1188</t>
  </si>
  <si>
    <t>SP-02-0204C</t>
  </si>
  <si>
    <t>12001 DESSAU RD</t>
  </si>
  <si>
    <t>(972) 265-6700</t>
  </si>
  <si>
    <t>SP-02-0226C</t>
  </si>
  <si>
    <t>5700 BRODIE LANE</t>
  </si>
  <si>
    <t>6800 MCNEIL DRIVE</t>
  </si>
  <si>
    <t>11900 STONEHOLLOW DR</t>
  </si>
  <si>
    <t>11915 STONEHOLLOW DR</t>
  </si>
  <si>
    <t>5500 BRODIE LANE</t>
  </si>
  <si>
    <t>12100 METRIC BLVD</t>
  </si>
  <si>
    <t>12113 METRIC BLVD</t>
  </si>
  <si>
    <t>3401 W PARMER LANE</t>
  </si>
  <si>
    <t>7601 N F M 620</t>
  </si>
  <si>
    <t xml:space="preserve">8701 W PARMER LN </t>
  </si>
  <si>
    <t xml:space="preserve">4700 E RIVERSIDE DR </t>
  </si>
  <si>
    <t>4701 E RIVERSIDE DR</t>
  </si>
  <si>
    <t>1221 S CONGRESS AVE</t>
  </si>
  <si>
    <t>2600 SCOFIELD RIDGE PARKWAY</t>
  </si>
  <si>
    <t>2601 SCOFIELD RIDGE PARKWAY</t>
  </si>
  <si>
    <t>2824 RIO GRANDE ST</t>
  </si>
  <si>
    <t xml:space="preserve">JPI at The Ballpark </t>
  </si>
  <si>
    <t>1109 S Pleasant Valley Rd</t>
  </si>
  <si>
    <t>Residences at Onion Creek</t>
  </si>
  <si>
    <t xml:space="preserve">810 E SLAUGHTER LN   </t>
  </si>
  <si>
    <t>78744</t>
  </si>
  <si>
    <t>Jefferson at Waters Park</t>
  </si>
  <si>
    <t>3401 W Parmer Lane</t>
  </si>
  <si>
    <t>Mission Hills</t>
  </si>
  <si>
    <t>2900 Sunridge Drive</t>
  </si>
  <si>
    <t>SP-95-0129C</t>
  </si>
  <si>
    <t>Jefferson Commons, Phase I</t>
  </si>
  <si>
    <t>4700 East Riverside Drive</t>
  </si>
  <si>
    <t>SP-96-0159C</t>
  </si>
  <si>
    <t>Jefferson Commons, Phase II</t>
  </si>
  <si>
    <t>4701 Riverside Drive</t>
  </si>
  <si>
    <t>O. Henry Lofts</t>
  </si>
  <si>
    <t>400 East 5th Street</t>
  </si>
  <si>
    <t>SP-95-0063C</t>
  </si>
  <si>
    <t xml:space="preserve">Jefferson on Congress </t>
  </si>
  <si>
    <t>1221 South Congress Avenue</t>
  </si>
  <si>
    <t>02/14/95</t>
  </si>
  <si>
    <t>Riata</t>
  </si>
  <si>
    <t>12320 Alameda Trace Circle</t>
  </si>
  <si>
    <t>SP-92-0454C</t>
  </si>
  <si>
    <t>La Mirage  (Jollyville Oaks)</t>
  </si>
  <si>
    <t xml:space="preserve">SP-00-2140D             </t>
  </si>
  <si>
    <t>11400 Jollyville Road</t>
  </si>
  <si>
    <t>Bury &amp; Pittman, Inc.</t>
  </si>
  <si>
    <t>Riverlodge Apartments (Wiltex 2222)</t>
  </si>
  <si>
    <t>John Chudy, Pecan Park LLC</t>
  </si>
  <si>
    <t>(409) 399-9353</t>
  </si>
  <si>
    <t>El Presidio</t>
  </si>
  <si>
    <t>John Davenport, Stonehill--PRM</t>
  </si>
  <si>
    <t>(469) 916-5843</t>
  </si>
  <si>
    <t>Kinney Avenue Lofts</t>
  </si>
  <si>
    <t xml:space="preserve">SP-03-0244C  </t>
  </si>
  <si>
    <t>1205 Kinney Avenue</t>
  </si>
  <si>
    <t>1205 KINNEY AVENUE</t>
  </si>
  <si>
    <t>275-9624</t>
  </si>
  <si>
    <t>Shirley Overton</t>
  </si>
  <si>
    <t>Jim Wittliff, Land Answers</t>
  </si>
  <si>
    <t>416-6611</t>
  </si>
  <si>
    <t>Mueller Multi-family</t>
  </si>
  <si>
    <t>1714 Aldrich Avenue</t>
  </si>
  <si>
    <t>308148, 295648, 292903</t>
  </si>
  <si>
    <t>Sola City Homes (several resubs)</t>
  </si>
  <si>
    <t>4Q06</t>
  </si>
  <si>
    <t>1007 S CONGRESS AVE</t>
  </si>
  <si>
    <t>401 LITTLE TEXAS LA</t>
  </si>
  <si>
    <t>Sue Welch</t>
  </si>
  <si>
    <t>Richard Anderson</t>
  </si>
  <si>
    <t>CHRISTOPHER JOHNSON</t>
  </si>
  <si>
    <t>512-930-5204</t>
  </si>
  <si>
    <t>SP-01-0449C</t>
  </si>
  <si>
    <t>2615 SAN PEDRO ST</t>
  </si>
  <si>
    <t>KATHY HAUGHT</t>
  </si>
  <si>
    <t>512-657-1013</t>
  </si>
  <si>
    <t>SP-01-0458C</t>
  </si>
  <si>
    <t>912 W 23RD ST</t>
  </si>
  <si>
    <t>LAURA KNOTT</t>
  </si>
  <si>
    <t>SP-01-0460C.SH</t>
  </si>
  <si>
    <t>4601 E ST ELMO RD</t>
  </si>
  <si>
    <t>813-247-2828</t>
  </si>
  <si>
    <t>SP-01-0466C</t>
  </si>
  <si>
    <t>911 KEITH LA</t>
  </si>
  <si>
    <t>512-472-5556</t>
  </si>
  <si>
    <t>SP-01-0478C.SH</t>
  </si>
  <si>
    <t>SP-02-0100C.SH</t>
  </si>
  <si>
    <t>6300 S CONGRESS AVE</t>
  </si>
  <si>
    <t>Gary Caywood</t>
  </si>
  <si>
    <t>918-1867</t>
  </si>
  <si>
    <t>SP-02-0106C</t>
  </si>
  <si>
    <t>3801 S CONGRESS AV</t>
  </si>
  <si>
    <t>03/312003</t>
  </si>
  <si>
    <t>Houston Street Condos (several resubs)</t>
  </si>
  <si>
    <t>Shadow Creek Apts (several resubs)</t>
  </si>
  <si>
    <t>SP-03-0126C</t>
  </si>
  <si>
    <t>SP-05-1587D</t>
  </si>
  <si>
    <t>3301 SCOTT DR</t>
  </si>
  <si>
    <t>SP-05-1602C</t>
  </si>
  <si>
    <t>13730 N F M 620 RD</t>
  </si>
  <si>
    <t>SP-05-1621C.SH</t>
  </si>
  <si>
    <t>SP-05-1646C</t>
  </si>
  <si>
    <t>1502 S 1ST ST</t>
  </si>
  <si>
    <t>SP-05-1656C</t>
  </si>
  <si>
    <t>707 CARDINAL LN</t>
  </si>
  <si>
    <t>SP-05-1661CS</t>
  </si>
  <si>
    <t>South Congress Apts - Penn Field, resub</t>
  </si>
  <si>
    <t>SP-03-0032C</t>
  </si>
  <si>
    <t>The Reserve (several resubs)</t>
  </si>
  <si>
    <t>SP-02-0421C</t>
  </si>
  <si>
    <t>White Rock at Canyon Ridge</t>
  </si>
  <si>
    <t>SP-02-0358C</t>
  </si>
  <si>
    <t>La Guadalupe on Goodwin Apartments</t>
  </si>
  <si>
    <t>2717 Goodwin Avenue</t>
  </si>
  <si>
    <t>Mark Rodgers, Guadalupe Dev. Corp.</t>
  </si>
  <si>
    <t>512.441-9493</t>
  </si>
  <si>
    <t>763--1100</t>
  </si>
  <si>
    <t>Ashok Perera</t>
  </si>
  <si>
    <t>499-0908</t>
  </si>
  <si>
    <t>Jim Von Dyke</t>
  </si>
  <si>
    <t>(407) 324-5752</t>
  </si>
  <si>
    <t>Mark Rogers, Guadalupe Neighborhood Development</t>
  </si>
  <si>
    <t>479-6275</t>
  </si>
  <si>
    <t>Alexan Onion Creek (Smart Housing)</t>
  </si>
  <si>
    <t>Waterstreet Lofts</t>
  </si>
  <si>
    <t>Sierra Vista Condominiums</t>
  </si>
  <si>
    <t>Sweetwater Glen</t>
  </si>
  <si>
    <t>807 E 14Th St</t>
  </si>
  <si>
    <t>2800 South 5th Street</t>
  </si>
  <si>
    <t>The Denizen (fka Salvation Army South Austin Tract)</t>
  </si>
  <si>
    <t>1q12</t>
  </si>
  <si>
    <t>1Q12</t>
  </si>
  <si>
    <t>The Eleven (fka FMF Robertson Hill)</t>
  </si>
  <si>
    <t>811 E 11TH ST</t>
  </si>
  <si>
    <t xml:space="preserve">Robertson Hill Multi-Family Development </t>
  </si>
  <si>
    <t>UNIQUE ID</t>
  </si>
  <si>
    <t>SP-2012-0007C</t>
  </si>
  <si>
    <t>51 RAINEY STREET</t>
  </si>
  <si>
    <t>James Borders, NGI-AU Skyhouse</t>
  </si>
  <si>
    <t>404.961.7940</t>
  </si>
  <si>
    <t>SP-2008-0213C(XT)</t>
  </si>
  <si>
    <t>SP-2012-0193C</t>
  </si>
  <si>
    <t>Abacus Apartment Complex</t>
  </si>
  <si>
    <t>304 E WILLIAM CANNON DR</t>
  </si>
  <si>
    <t>SP-2012-0142C.SH</t>
  </si>
  <si>
    <t>ACDC East 12th Street Multifamily Housing</t>
  </si>
  <si>
    <t>3101 E 12TH ST</t>
  </si>
  <si>
    <t>SP-2012-0146C</t>
  </si>
  <si>
    <t>Broadstone at the Arboretum</t>
  </si>
  <si>
    <t>10011 STONELAKE BLVD</t>
  </si>
  <si>
    <t>SP-2012-0197C</t>
  </si>
  <si>
    <t>1900 SIMOND AVE</t>
  </si>
  <si>
    <t>SP-2012-0212C</t>
  </si>
  <si>
    <t>2314 ENFIELD RD</t>
  </si>
  <si>
    <t>SP-2012-0170D</t>
  </si>
  <si>
    <t>SP-2012-0120D</t>
  </si>
  <si>
    <t>Longhorn Canyon Condominiums</t>
  </si>
  <si>
    <t>SP-2012-0143C</t>
  </si>
  <si>
    <t>9308 S 1ST ST</t>
  </si>
  <si>
    <t>SP-2012-0167C</t>
  </si>
  <si>
    <t>Legacy at South First Street</t>
  </si>
  <si>
    <t>8800 S 1ST ST</t>
  </si>
  <si>
    <t>SP-2012-0207C</t>
  </si>
  <si>
    <t>SP-2012-0175D</t>
  </si>
  <si>
    <t>4200 STEINER RANCH BLVD</t>
  </si>
  <si>
    <t>Westgate Grove</t>
  </si>
  <si>
    <t>8601 1/2 WEST GATE BLVD</t>
  </si>
  <si>
    <t>512.467.1696</t>
  </si>
  <si>
    <t>512.899.3310</t>
  </si>
  <si>
    <t>512.328.3506</t>
  </si>
  <si>
    <t>512.904.0505</t>
  </si>
  <si>
    <t>512.917.0801</t>
  </si>
  <si>
    <t>Johnny Cuchia</t>
  </si>
  <si>
    <t>10753583, 10142662</t>
  </si>
  <si>
    <t>Robert Heiser, Heiser Development</t>
  </si>
  <si>
    <t>Stephanie Stanford, Bury and Partners</t>
  </si>
  <si>
    <t>Travis Flake, Bury and Partners</t>
  </si>
  <si>
    <t>10780139, 10628791, 10113287, 10036134</t>
  </si>
  <si>
    <t>SP-2008-0061D(XT2).MGA</t>
  </si>
  <si>
    <t>Vintage Condos at Steiner Ranch (newer submission)</t>
  </si>
  <si>
    <t>Vintage Condos at Steiner Ranch (newest submission)</t>
  </si>
  <si>
    <t>Stephen Delgado, Texas Engineering Solutions</t>
  </si>
  <si>
    <t>The Oaks at Techridge Phase II (new submission)</t>
  </si>
  <si>
    <t>10757080, 10661970, 10698506, 10535726, 10023637, 282997</t>
  </si>
  <si>
    <t>SP-2012-0148C, SP-2007-0241C(R1)</t>
  </si>
  <si>
    <t>Landmark Southpark (Phases I and II)</t>
  </si>
  <si>
    <t>Shervin Nooshin, Bury and Partners</t>
  </si>
  <si>
    <t>Bradley Lingvai, Big Red Dog Inc.</t>
  </si>
  <si>
    <t>Steiner Ranch Condos</t>
  </si>
  <si>
    <t>Stephen R. Jamison, Hanrahan-Pritchard Engineering</t>
  </si>
  <si>
    <t>Lawrence Hanrahan, Hanrahan-Pritchard Engineering</t>
  </si>
  <si>
    <t>SP-2012-0219D</t>
  </si>
  <si>
    <t>Steiner Ranch Multifamily</t>
  </si>
  <si>
    <t>4300 N QUINLAN PARK ROAD</t>
  </si>
  <si>
    <t>Robert Brown, Big Red Dog Inc.</t>
  </si>
  <si>
    <t>512.326.3905</t>
  </si>
  <si>
    <t>3210 ESPERANZA XING</t>
  </si>
  <si>
    <t>East Avenue Multifamily, Lot 7</t>
  </si>
  <si>
    <t>3400 HARMON AVENUE</t>
  </si>
  <si>
    <t>Callaway House (fka American Campus Tower Apartments)</t>
  </si>
  <si>
    <t>7200 Easy Wind Drive</t>
  </si>
  <si>
    <t>Block at 26th (replaces SP-2007-0724C)</t>
  </si>
  <si>
    <t>11024 FOUR POINTS DR</t>
  </si>
  <si>
    <t>Christine Barton-Holmes</t>
  </si>
  <si>
    <t>2Q12</t>
  </si>
  <si>
    <t>2q12</t>
  </si>
  <si>
    <r>
      <t>Units</t>
    </r>
    <r>
      <rPr>
        <b/>
        <sz val="14"/>
        <rFont val="Times New Roman"/>
        <family val="1"/>
      </rPr>
      <t>(1)</t>
    </r>
  </si>
  <si>
    <t>NOTES:</t>
  </si>
  <si>
    <t>901 E YAGER LN</t>
  </si>
  <si>
    <t>SP-2012-0290C</t>
  </si>
  <si>
    <t>Lightsey Condominiums</t>
  </si>
  <si>
    <t>3001 DEL CURTO RD</t>
  </si>
  <si>
    <t>SP-2012-0284C</t>
  </si>
  <si>
    <t>SP-2008-0551C(XT)</t>
  </si>
  <si>
    <t>Capital Studios</t>
  </si>
  <si>
    <t>309 E 11TH ST</t>
  </si>
  <si>
    <t>SP-2012-0258C</t>
  </si>
  <si>
    <t>SP-2012-0273C.SH</t>
  </si>
  <si>
    <t>2800 LYONS RD</t>
  </si>
  <si>
    <t>SP-2012-0263C.SH</t>
  </si>
  <si>
    <t>211 S LAMAR BLVD NB</t>
  </si>
  <si>
    <t>5501 S MOPAC EXPY NB</t>
  </si>
  <si>
    <t>SP-2012-0311C</t>
  </si>
  <si>
    <t>706 W MARTIN LUTHER KING JR BLVD</t>
  </si>
  <si>
    <t>SP-2012-0280C.SH</t>
  </si>
  <si>
    <t>Waters at Willow Run</t>
  </si>
  <si>
    <t>15433 FM 1325 RD</t>
  </si>
  <si>
    <t>SP-2012-0276C</t>
  </si>
  <si>
    <t>78728</t>
  </si>
  <si>
    <t>SP-2012-0323C.SH</t>
  </si>
  <si>
    <t>SP-2012-0298C</t>
  </si>
  <si>
    <t>West Lynn Homes</t>
  </si>
  <si>
    <t>609 WEST LYNN ST</t>
  </si>
  <si>
    <t>SP-2012-0309C</t>
  </si>
  <si>
    <t>Villas of Barton Ridge Estates</t>
  </si>
  <si>
    <t>10555 1/2 W SH 71</t>
  </si>
  <si>
    <t>SP-2012-0249D</t>
  </si>
  <si>
    <t>512.454.8711</t>
  </si>
  <si>
    <t>512.535.1820</t>
  </si>
  <si>
    <t>Tres Howland, Noble S&amp;E Works</t>
  </si>
  <si>
    <t>10818861, 10212359</t>
  </si>
  <si>
    <t>Jeffery Scott, Bury and Partners</t>
  </si>
  <si>
    <t>Shelly Mitchell, Pape-Dawson Engineers</t>
  </si>
  <si>
    <t>The Springs of Walnut Creek Phase IV</t>
  </si>
  <si>
    <t>10815417, 10684545</t>
  </si>
  <si>
    <t>Waller Creekside Apartments on 51st (resub of SP-2011-0330C)</t>
  </si>
  <si>
    <t>Steven G. Frost, Vickrey and Associates</t>
  </si>
  <si>
    <t>The Works at Pleasant Valley</t>
  </si>
  <si>
    <t>3100 ESPERANZA XING</t>
  </si>
  <si>
    <t>SP-2012-0330C</t>
  </si>
  <si>
    <t>10500 LAKELINE MALL DR</t>
  </si>
  <si>
    <t>SP-2012-0331C</t>
  </si>
  <si>
    <t>Mansions at Lakeline Apartments</t>
  </si>
  <si>
    <t>SP-2012-0332C</t>
  </si>
  <si>
    <t>210.545.1122</t>
  </si>
  <si>
    <t>Roger W. Gunderman, Macina Bose Copeland &amp; Assoc.</t>
  </si>
  <si>
    <t>The Addison on Burnet (new submission)</t>
  </si>
  <si>
    <t>Wells Branch Center, Phase I</t>
  </si>
  <si>
    <t>Circle at West Campus (fka Longview)</t>
  </si>
  <si>
    <t>3Q12</t>
  </si>
  <si>
    <t>3q12</t>
  </si>
  <si>
    <t>(1) Total Incoming Units includes unit counts from all existing Approved Site Plans--but many of these units will never</t>
  </si>
  <si>
    <t>be built.  Approved Site Plans will eventually expire if construction is not initiated--however, it is often difficult to determine</t>
  </si>
  <si>
    <t>which of these site plans represent defunct, abandoned projects.  As a general rule of thumb, the older the Approval date</t>
  </si>
  <si>
    <t>of the Approved Site Plan the more likely it is to be a defunct project.</t>
  </si>
  <si>
    <t>5453 BURNET RD</t>
  </si>
  <si>
    <t>10798317, 10597924</t>
  </si>
  <si>
    <t>10808006, 10582566</t>
  </si>
  <si>
    <t>2401 SAN GABRIEL ST</t>
  </si>
  <si>
    <t>SP-2012-0417C.SH</t>
  </si>
  <si>
    <t>13301 DESSAU RD</t>
  </si>
  <si>
    <t>401 GUADALUPE ST</t>
  </si>
  <si>
    <t>Whitehouse Tract</t>
  </si>
  <si>
    <t>11400 OLD SAN ANTONIO RD</t>
  </si>
  <si>
    <t>SP-2012-0369D</t>
  </si>
  <si>
    <t>78652</t>
  </si>
  <si>
    <t>11811 DOMAIN DR</t>
  </si>
  <si>
    <t>SP-2012-0355C</t>
  </si>
  <si>
    <t>4361 S CONGRESS AVE</t>
  </si>
  <si>
    <t>SP-2012-0347C</t>
  </si>
  <si>
    <t>SP-2012-0424C</t>
  </si>
  <si>
    <t>2032 ROBERT BROWNING ST</t>
  </si>
  <si>
    <t>SP-2012-0404C</t>
  </si>
  <si>
    <t>Thornton Apartments</t>
  </si>
  <si>
    <t>2501 THORNTON RD</t>
  </si>
  <si>
    <t>SP-2012-0351C</t>
  </si>
  <si>
    <t>Villas on 26th St.</t>
  </si>
  <si>
    <t>800 W 26TH ST</t>
  </si>
  <si>
    <t>SP-2012-0380C.SH</t>
  </si>
  <si>
    <t>422 W RIVERSIDE DR</t>
  </si>
  <si>
    <t>SP-2012-0398C</t>
  </si>
  <si>
    <t>4540 PAGE ST</t>
  </si>
  <si>
    <t>SP-2012-0373C</t>
  </si>
  <si>
    <t xml:space="preserve">Grove Tract Loft Development </t>
  </si>
  <si>
    <t>2301 GROVE BLVD</t>
  </si>
  <si>
    <t>William Cannon Apartments</t>
  </si>
  <si>
    <t>2112 E WILLIAM CANNON DR</t>
  </si>
  <si>
    <t>SP-2012-0430C.SH</t>
  </si>
  <si>
    <t>Lakeshore Apartments- Lot 10</t>
  </si>
  <si>
    <t>1201 LADY BIRD LN</t>
  </si>
  <si>
    <t>SP-2012-0436C</t>
  </si>
  <si>
    <t xml:space="preserve">2304 Leon Street Apartments </t>
  </si>
  <si>
    <t>SP-2012-0401C</t>
  </si>
  <si>
    <t>Paddock at Norwood</t>
  </si>
  <si>
    <t>1044 NORWOOD PARK BLVD</t>
  </si>
  <si>
    <t>SP-2012-0422C.SH</t>
  </si>
  <si>
    <t>Tech Ridge Center Phase III Apartments</t>
  </si>
  <si>
    <t>12600 MC CALLEN PASS</t>
  </si>
  <si>
    <t>SP-2012-0346C</t>
  </si>
  <si>
    <t>The Point at Ben White</t>
  </si>
  <si>
    <t>6934 E BEN WHITE BLVD WB</t>
  </si>
  <si>
    <t>SP-2012-0423C</t>
  </si>
  <si>
    <t>SP-2012-0403C</t>
  </si>
  <si>
    <t>Avery Station Cluster II</t>
  </si>
  <si>
    <t>STAKED PLAINS DR</t>
  </si>
  <si>
    <t>SP-2012-0416C</t>
  </si>
  <si>
    <t>6701 BURNET RD</t>
  </si>
  <si>
    <t>SP-2012-0353C</t>
  </si>
  <si>
    <t>78757</t>
  </si>
  <si>
    <t>1309 CHICON ST</t>
  </si>
  <si>
    <t>SP-2012-0407C</t>
  </si>
  <si>
    <t>1301 CHICON ST</t>
  </si>
  <si>
    <t>SP-2012-0406C</t>
  </si>
  <si>
    <t>1212 CHICON ST</t>
  </si>
  <si>
    <t>SP-2012-0409C</t>
  </si>
  <si>
    <t>SP-05-1220C (FKA SP-00-2599C)</t>
  </si>
  <si>
    <t>Alan Rhames, Axiom Engineers</t>
  </si>
  <si>
    <t>Michael Duval</t>
  </si>
  <si>
    <t>T.W. Hoysa, Longaro and Clark</t>
  </si>
  <si>
    <t>Megan Wanek, Bury &amp; Partners</t>
  </si>
  <si>
    <t>10861707, 10117925</t>
  </si>
  <si>
    <t>512.474.5867</t>
  </si>
  <si>
    <t>Michael McHone</t>
  </si>
  <si>
    <t>512.292.8000</t>
  </si>
  <si>
    <t>Joe Farias, Bury &amp; Partners</t>
  </si>
  <si>
    <t>Jason Rodgers, Garrett-Ihnen Engineering</t>
  </si>
  <si>
    <t>Domain V Apartments, Block U</t>
  </si>
  <si>
    <t>10864003, 10647696</t>
  </si>
  <si>
    <t>Travis Flake, Bury &amp; Partners</t>
  </si>
  <si>
    <t>AVI "Live/Work Units"  at Mueller, Project I</t>
  </si>
  <si>
    <t>AVI "Live/Work Units"  at Mueller, Project II</t>
  </si>
  <si>
    <t>Brandon D. Mettler, Bury &amp; Partners</t>
  </si>
  <si>
    <t>The Domain-Block Z High Rise (to be replaced by SP-2012-0355C)</t>
  </si>
  <si>
    <t>Voided</t>
  </si>
  <si>
    <t>Republic Square Mixed Use (Hotel Za Za + residential units)</t>
  </si>
  <si>
    <t>317.208.3769</t>
  </si>
  <si>
    <t>Craig Lintner, PEDCOR Investments</t>
  </si>
  <si>
    <t>Robert Brown, Big Red Dog Engineering</t>
  </si>
  <si>
    <t>Eleana Galicia, Urban Design Group</t>
  </si>
  <si>
    <t>James Huffcut, Pape-Dawson Engineers, Inc,</t>
  </si>
  <si>
    <t>Nick Brown, Bury &amp; Partners</t>
  </si>
  <si>
    <t>10854137, 10209355, 10143642</t>
  </si>
  <si>
    <t>Shervin Nooshin, Bury &amp; Partners</t>
  </si>
  <si>
    <t>Burnet Marketplace Mixed Use</t>
  </si>
  <si>
    <t>Domain Block Z (replaces Approved SPC-2008-0400C)</t>
  </si>
  <si>
    <t>South Urban Lofts (replaces Approved SP-2007-0351C)</t>
  </si>
  <si>
    <t>1155 Barton Springs Road (replaces Approved SP-06-0440C)</t>
  </si>
  <si>
    <t xml:space="preserve">1900 BARTON SPRINGS RD   </t>
  </si>
  <si>
    <t>311  BOWIE ST</t>
  </si>
  <si>
    <t>Forest Trail East</t>
  </si>
  <si>
    <t>Forest Trail West</t>
  </si>
  <si>
    <t>SPC-2012-0154C</t>
  </si>
  <si>
    <t>Tarrytown Place Condos</t>
  </si>
  <si>
    <t>1330 and 1414 ARENA DR</t>
  </si>
  <si>
    <t>SP-2010-0149C</t>
  </si>
  <si>
    <t>Mueller Multi-family, Phase II</t>
  </si>
  <si>
    <t>4646 Mueller Boulevard</t>
  </si>
  <si>
    <t>Alastair Jenkin, Bury &amp; Partners</t>
  </si>
  <si>
    <t xml:space="preserve">3401 S LAMAR BLVD </t>
  </si>
  <si>
    <t>Broken Spoke Mixed Use</t>
  </si>
  <si>
    <t>1603 Enfield Rd</t>
  </si>
  <si>
    <t>The Pleiades  (fka 'Bolter Mulitfamily Center (re-sub of SP-05-0578C))</t>
  </si>
  <si>
    <t>Chicon Mixed Use, Phase I</t>
  </si>
  <si>
    <t>Chicon Mixed Use, Phase II</t>
  </si>
  <si>
    <t>Chicon Mixed Use, Phase III</t>
  </si>
  <si>
    <t>Nicholas Kehl, Big Red Dog Engineering</t>
  </si>
  <si>
    <t>4Q12</t>
  </si>
  <si>
    <t>4q12</t>
  </si>
  <si>
    <t>1715 GUADALUPE ST</t>
  </si>
  <si>
    <t>12700 RIDGELINE BLVD</t>
  </si>
  <si>
    <t>14007 BURNET RD</t>
  </si>
  <si>
    <t>SP-2013-0095D</t>
  </si>
  <si>
    <t>1901 RIO GRANDE ST</t>
  </si>
  <si>
    <t>SP-2013-0053C.SH</t>
  </si>
  <si>
    <t>4300 MANSFIELD DAM RD</t>
  </si>
  <si>
    <t>4301 MANSFIELD DAM RD</t>
  </si>
  <si>
    <t>Enclave at Estancia</t>
  </si>
  <si>
    <t>12110 1/2 S IH 35 SVRD SB</t>
  </si>
  <si>
    <t>SP-2013-0002D</t>
  </si>
  <si>
    <t xml:space="preserve">Lelah's Crossing </t>
  </si>
  <si>
    <t>SP-2013-0081C</t>
  </si>
  <si>
    <t>500 S 3RD ST</t>
  </si>
  <si>
    <t xml:space="preserve">404 Alpine Rd - Multifamily Condominiums </t>
  </si>
  <si>
    <t>404 W ALPINE RD</t>
  </si>
  <si>
    <t>SP-2013-0099C</t>
  </si>
  <si>
    <t>South Bridge Villas 3</t>
  </si>
  <si>
    <t>7709 MANCHACA RD</t>
  </si>
  <si>
    <t>SP-2013-0067C</t>
  </si>
  <si>
    <t>Parmer Village Duplexes</t>
  </si>
  <si>
    <t>8705 HARRIER DR</t>
  </si>
  <si>
    <t>SP-2013-0007D</t>
  </si>
  <si>
    <t>9826 NORTH LAKE CREEK PKWY</t>
  </si>
  <si>
    <t>SP-2013-0041C</t>
  </si>
  <si>
    <t xml:space="preserve">Texan 26th </t>
  </si>
  <si>
    <t>1009 W 26TH ST</t>
  </si>
  <si>
    <t>SP-2013-0051C.SH</t>
  </si>
  <si>
    <t>Lost Creek Views</t>
  </si>
  <si>
    <t>1142 LOST CREEK BLVD</t>
  </si>
  <si>
    <t xml:space="preserve">Rainey Street Residential </t>
  </si>
  <si>
    <t>1500 E PARMER LN</t>
  </si>
  <si>
    <t>16 N IH 35 SVRD SB</t>
  </si>
  <si>
    <t>SP-2009-0165C(R1)</t>
  </si>
  <si>
    <t>SP-2013-0102C.SH</t>
  </si>
  <si>
    <t>Parmer Place Apartment Homes</t>
  </si>
  <si>
    <t>SP-2013-0016C.SH</t>
  </si>
  <si>
    <t>SP-2013-0021C</t>
  </si>
  <si>
    <t>Landmark Conservancy</t>
  </si>
  <si>
    <t>9301 OLD BEE CAVES RD</t>
  </si>
  <si>
    <t>SP-2013-0042D</t>
  </si>
  <si>
    <t>1801 E. 2nd Street</t>
  </si>
  <si>
    <t>1801 E 2ND ST</t>
  </si>
  <si>
    <t>SP-2013-0071C</t>
  </si>
  <si>
    <t>SP-2013-0054C</t>
  </si>
  <si>
    <t>512.439.0400</t>
  </si>
  <si>
    <t>512.587.7236</t>
  </si>
  <si>
    <t>317.695.3018</t>
  </si>
  <si>
    <t>Keith Parkan, Austin Civil Engineers</t>
  </si>
  <si>
    <t>SP-2013-0031C</t>
  </si>
  <si>
    <t>Danielle Guevara</t>
  </si>
  <si>
    <t>Brian J. Parker, Kimley-Horn and Associates</t>
  </si>
  <si>
    <t>Jevon Poston, Garrett-Ihnen Civil Engineering</t>
  </si>
  <si>
    <t>Gabe Bruehl, KBGE Inc.</t>
  </si>
  <si>
    <t>Lawrence M. Hanrahan, Hanrahan Prichard Eng.</t>
  </si>
  <si>
    <t>James Brewer, Gray and Associates</t>
  </si>
  <si>
    <t>Jonathan Neslund, Bury and partners</t>
  </si>
  <si>
    <t>Jason Rodgers, Garrett-Ihnen Civil Engineering</t>
  </si>
  <si>
    <t>Sergio Lozano, LOC Consultants</t>
  </si>
  <si>
    <t>Kristi M. English, Bury and Partners</t>
  </si>
  <si>
    <t>Keith Moody, RPS Espey</t>
  </si>
  <si>
    <t>5608 S 1ST ST</t>
  </si>
  <si>
    <t>SP-2013-0119C</t>
  </si>
  <si>
    <t>Creekside Condominiums</t>
  </si>
  <si>
    <t>3/29/2013</t>
  </si>
  <si>
    <t>Wells Branch Multifamily</t>
  </si>
  <si>
    <t>Zilker Park Residences</t>
  </si>
  <si>
    <t>Manor Road Station Apartments</t>
  </si>
  <si>
    <t>The Paddock at Norwood</t>
  </si>
  <si>
    <t>1Q13</t>
  </si>
  <si>
    <t>1q13</t>
  </si>
  <si>
    <t>SPC-2013-0208C</t>
  </si>
  <si>
    <t xml:space="preserve">300 E RIVERSIDE DR   </t>
  </si>
  <si>
    <t>SP-2013-0162C</t>
  </si>
  <si>
    <t>SP-2013-0242C</t>
  </si>
  <si>
    <t xml:space="preserve">2822 Rio Grande </t>
  </si>
  <si>
    <t>SP-2013-0231C</t>
  </si>
  <si>
    <t>SP-2013-0253C</t>
  </si>
  <si>
    <t xml:space="preserve">111 E KOENIG LN   </t>
  </si>
  <si>
    <t>13435 LYNDHURST ST</t>
  </si>
  <si>
    <t>SP-2013-0172C</t>
  </si>
  <si>
    <t xml:space="preserve">6500  MANCHACA RD   </t>
  </si>
  <si>
    <t>SP-2013-0238CF</t>
  </si>
  <si>
    <t>SP-2013-0219D</t>
  </si>
  <si>
    <t>Broadstone at Parmer</t>
  </si>
  <si>
    <t xml:space="preserve">9100 N FM 620 RD   </t>
  </si>
  <si>
    <t>SP-2013-0252C</t>
  </si>
  <si>
    <t>SP-2013-0198C.SH</t>
  </si>
  <si>
    <t>Greenpointe Austin Condominiums</t>
  </si>
  <si>
    <t>SP-2013-0163C</t>
  </si>
  <si>
    <t xml:space="preserve">110  SAN ANTONIO ST   </t>
  </si>
  <si>
    <t>SP-2013-0144C</t>
  </si>
  <si>
    <t xml:space="preserve">1414 S LAMAR BLVD   </t>
  </si>
  <si>
    <t>SP-2013-0190C</t>
  </si>
  <si>
    <t>Saltillo Station</t>
  </si>
  <si>
    <t xml:space="preserve">1700 E 4TH ST   </t>
  </si>
  <si>
    <t>SP-2013-0131C</t>
  </si>
  <si>
    <t>91 RAINEY ST</t>
  </si>
  <si>
    <t>SP-2013-0212C</t>
  </si>
  <si>
    <t>SP-2013-0158C</t>
  </si>
  <si>
    <t xml:space="preserve">7003 E RIVERSIDE DR   </t>
  </si>
  <si>
    <t>Shawn Graham, Jones and Carter</t>
  </si>
  <si>
    <t>Scott M. Wuest, Ward, Getz &amp; Assoc.</t>
  </si>
  <si>
    <t>George Gonzalez, Genesis One Engineering</t>
  </si>
  <si>
    <t>Joseph Longaro, Longaro and Clarke</t>
  </si>
  <si>
    <t>Steve Ihnen, Garrett-Ihnen Civil Engineers</t>
  </si>
  <si>
    <t>10971077, 10740556</t>
  </si>
  <si>
    <t>Terry Reynolds, ATKINS</t>
  </si>
  <si>
    <t>512.342.3231</t>
  </si>
  <si>
    <t>Connor Overby, Texas Engineering Solutions</t>
  </si>
  <si>
    <t>Philip Stovall and Associates</t>
  </si>
  <si>
    <t>512.632.8413</t>
  </si>
  <si>
    <t>James M. Schissler, Jones and Carter</t>
  </si>
  <si>
    <t>Post South Lamar II</t>
  </si>
  <si>
    <t>Nicholas Brown, Bury &amp; Partners</t>
  </si>
  <si>
    <t>Jonathan E. McKee, Bury &amp; Partners</t>
  </si>
  <si>
    <t>Clawson South 8 (resub of SP-2012-0173C)</t>
  </si>
  <si>
    <t>10961165, 10768931</t>
  </si>
  <si>
    <t>Gabe Bruehl, Kimbell + Bruehl</t>
  </si>
  <si>
    <t>Riverside II Condos</t>
  </si>
  <si>
    <t>Kaitlin Redmon, Big Red Dog Engineering</t>
  </si>
  <si>
    <t>Embrey Four Points Apartments</t>
  </si>
  <si>
    <t>St. James Apartments (Smart Housing)</t>
  </si>
  <si>
    <t>The Crest at Pearl</t>
  </si>
  <si>
    <t>Riverside Grove Condominiums</t>
  </si>
  <si>
    <t xml:space="preserve">2822 RIO GRANDE ST   </t>
  </si>
  <si>
    <t>SP-2013-0312C</t>
  </si>
  <si>
    <t>7East</t>
  </si>
  <si>
    <t>2025 E 7TH ST</t>
  </si>
  <si>
    <t>SP-2013-0342C</t>
  </si>
  <si>
    <t>5705 DIEHL TRL</t>
  </si>
  <si>
    <t>3108 E 51ST ST</t>
  </si>
  <si>
    <t>601 ELMWOOD PL</t>
  </si>
  <si>
    <t>SP-2013-0363C</t>
  </si>
  <si>
    <t>SP-2013-0325C.SH</t>
  </si>
  <si>
    <t>The Villages of Ben White</t>
  </si>
  <si>
    <t>7000 E BEN WHITE BLVD WB</t>
  </si>
  <si>
    <t>SP-2013-0278C.SH</t>
  </si>
  <si>
    <t>SP-2013-0279D</t>
  </si>
  <si>
    <t>Walnut Creek Enclave</t>
  </si>
  <si>
    <t>11280 SPRINKLE CUTOFF RD</t>
  </si>
  <si>
    <t>SP-2013-0338C</t>
  </si>
  <si>
    <t>915 W SLAUGHTER LN</t>
  </si>
  <si>
    <t>SP-2013-0297C</t>
  </si>
  <si>
    <t>Scofield Farms Meadows Condominiums</t>
  </si>
  <si>
    <t>SPC-2010-0216C(XT)</t>
  </si>
  <si>
    <t>SP-2013-0290C</t>
  </si>
  <si>
    <t>SP-2013-0329C</t>
  </si>
  <si>
    <t>Domain Parkside Block K</t>
  </si>
  <si>
    <t>11119 ALTERRA PKWY</t>
  </si>
  <si>
    <t>SP-2013-0299C</t>
  </si>
  <si>
    <t>Enclave</t>
  </si>
  <si>
    <t>8715 W SH 71</t>
  </si>
  <si>
    <t>512.445.7074</t>
  </si>
  <si>
    <t>2Q13</t>
  </si>
  <si>
    <t>Joe Farias, Bury and Partners</t>
  </si>
  <si>
    <t>Greg Fortman, Hanrahan Prichard Eng.</t>
  </si>
  <si>
    <t>Amanda Couch</t>
  </si>
  <si>
    <t>Geneisis 1 Engineering</t>
  </si>
  <si>
    <t>IMT at Riata</t>
  </si>
  <si>
    <t>Chad Kimbell, KBGE</t>
  </si>
  <si>
    <t>Ralph Reed, Pioneer Austin Development</t>
  </si>
  <si>
    <t>Ellis Petersen, Big Red Dog Engineering</t>
  </si>
  <si>
    <t>Michael Jackson</t>
  </si>
  <si>
    <t>10981030, 10472268</t>
  </si>
  <si>
    <t>10991560, 10814793</t>
  </si>
  <si>
    <t>Riverside &amp; Lamar Multi-Family (Paggi House site) resub of SP-2012-0271C)</t>
  </si>
  <si>
    <t>AMLI Covered Bridges</t>
  </si>
  <si>
    <t>A. Ron Thrower, Thrower Design</t>
  </si>
  <si>
    <t>SP-2013-0371C</t>
  </si>
  <si>
    <t>Cottages at Anderson Oaks</t>
  </si>
  <si>
    <t>Byler Multifamily</t>
  </si>
  <si>
    <r>
      <t xml:space="preserve">Fannie Mae Stewart Village </t>
    </r>
    <r>
      <rPr>
        <sz val="8"/>
        <rFont val="Times New Roman"/>
        <family val="1"/>
      </rPr>
      <t>(withrawal &amp; resub of SP2011-0244C.SH)</t>
    </r>
  </si>
  <si>
    <t>3Q13</t>
  </si>
  <si>
    <t>4th Street Lofts</t>
  </si>
  <si>
    <t>2q13</t>
  </si>
  <si>
    <t>3q13</t>
  </si>
  <si>
    <t>The Catherine  (fka Aqua Terra)</t>
  </si>
  <si>
    <t xml:space="preserve">9718  ANDERSON MILL RD   </t>
  </si>
  <si>
    <t>SP-2013-0379CR</t>
  </si>
  <si>
    <t>516 E SLAUGHTER LN</t>
  </si>
  <si>
    <t>SP-2013-0380C</t>
  </si>
  <si>
    <t>501 W 30TH ST</t>
  </si>
  <si>
    <t>SP-2013-0382C</t>
  </si>
  <si>
    <t>Oak Creek Village Apartments</t>
  </si>
  <si>
    <t>SP-2013-0385C.SH</t>
  </si>
  <si>
    <t>SP-2013-0386C</t>
  </si>
  <si>
    <t xml:space="preserve">8500 W SH 71    </t>
  </si>
  <si>
    <t>607 W ST JOHNS AVE</t>
  </si>
  <si>
    <t>SP-2013-0394D</t>
  </si>
  <si>
    <t>SP-2013-0401D</t>
  </si>
  <si>
    <t xml:space="preserve">99 TRINITY ST    </t>
  </si>
  <si>
    <t>SP-2013-0411C</t>
  </si>
  <si>
    <t xml:space="preserve">13600 LYNDHURST ST   </t>
  </si>
  <si>
    <t>Stassney Lane Townhomes</t>
  </si>
  <si>
    <t>SP-2013-0423C</t>
  </si>
  <si>
    <t xml:space="preserve">1601 W STASSNEY LN   </t>
  </si>
  <si>
    <t>Oaks at Techridge Phase III</t>
  </si>
  <si>
    <t>SP-2013-0424C</t>
  </si>
  <si>
    <t>South Shore Townhomes</t>
  </si>
  <si>
    <t>SP-2013-0432C</t>
  </si>
  <si>
    <t>SP-2013-0434C</t>
  </si>
  <si>
    <t xml:space="preserve"> 805 NUECES ST  </t>
  </si>
  <si>
    <t>Homestead Oaks</t>
  </si>
  <si>
    <t>SP-2013-0435C.SH</t>
  </si>
  <si>
    <t xml:space="preserve">3226 W SLAUGHTER LN   </t>
  </si>
  <si>
    <t>SP-2013-0442C</t>
  </si>
  <si>
    <t xml:space="preserve">8000 W US 290 HWY   </t>
  </si>
  <si>
    <t>5th &amp; West</t>
  </si>
  <si>
    <t>718 W 5TH ST</t>
  </si>
  <si>
    <t>SP-2013-0454C</t>
  </si>
  <si>
    <t xml:space="preserve">900 S 1ST ST   </t>
  </si>
  <si>
    <t>Valley View Condominiums</t>
  </si>
  <si>
    <t>SP-2013-0471C</t>
  </si>
  <si>
    <t xml:space="preserve">3809  VALLEY VIEW RD   </t>
  </si>
  <si>
    <t>206 E LIVE OAK ST</t>
  </si>
  <si>
    <t>SP-2013-0477C</t>
  </si>
  <si>
    <t>SP-2013-0482C</t>
  </si>
  <si>
    <t xml:space="preserve">7330 BLUFF SPRINGS RD   </t>
  </si>
  <si>
    <t>Urban North Apartments</t>
  </si>
  <si>
    <t>8101 SAN FELIPE BLVD</t>
  </si>
  <si>
    <t>SP-2013-0486C</t>
  </si>
  <si>
    <t>SP-2013-0490D</t>
  </si>
  <si>
    <t>SP-2013-0493C</t>
  </si>
  <si>
    <t>Lynnbrook Condominiums</t>
  </si>
  <si>
    <t>Windy Ridge Apartments</t>
  </si>
  <si>
    <t>SP-2013-0500D</t>
  </si>
  <si>
    <t xml:space="preserve">10910 N FM 620 RD   </t>
  </si>
  <si>
    <t>Mike Wilson, CMST Development</t>
  </si>
  <si>
    <t>Tom Moody, Continental Homes of Texas</t>
  </si>
  <si>
    <t>Ridge at Slaughter Townhomes</t>
  </si>
  <si>
    <t>Condos 501</t>
  </si>
  <si>
    <t>512.328.4428</t>
  </si>
  <si>
    <t>Thomas Duvall, Davcar Engineering</t>
  </si>
  <si>
    <t>The Terrace in Oakhill</t>
  </si>
  <si>
    <t>512.583.2600</t>
  </si>
  <si>
    <t xml:space="preserve">11400 OLD SAN ANTONIO RD   </t>
  </si>
  <si>
    <t>Whitehouse on the Creek (resub of SP-2012-0369D)</t>
  </si>
  <si>
    <t>512.327.1180</t>
  </si>
  <si>
    <t>Christica on the Lake</t>
  </si>
  <si>
    <t xml:space="preserve">16100 WEBB LN  </t>
  </si>
  <si>
    <t>R. Dave Irish, Bowman Consulting Group</t>
  </si>
  <si>
    <t>The Crossings at Lakeline</t>
  </si>
  <si>
    <t>Jordan Miller, Big Red Dog Engineering</t>
  </si>
  <si>
    <t>Steve Bertke, Gray Engineering</t>
  </si>
  <si>
    <t xml:space="preserve">14233 THE LAKES BLVD   </t>
  </si>
  <si>
    <t>Jonah Mankovsky, Bury and Partners</t>
  </si>
  <si>
    <t xml:space="preserve">1201 TOWN CREEK DR   </t>
  </si>
  <si>
    <t>8th and Nueces (22 stories)</t>
  </si>
  <si>
    <t>Megan Meyer, Bury and Partners</t>
  </si>
  <si>
    <t>West Park Apartments</t>
  </si>
  <si>
    <t>Brad Jackson</t>
  </si>
  <si>
    <t xml:space="preserve">13826 DESSAU RD   </t>
  </si>
  <si>
    <t>Erickson Mendoza, Bury and Partners</t>
  </si>
  <si>
    <t>Jarred Corbell, PSW Homes</t>
  </si>
  <si>
    <t>318.230.4084</t>
  </si>
  <si>
    <t>512.472.5252</t>
  </si>
  <si>
    <t>John Hussey, Site Specifics</t>
  </si>
  <si>
    <t xml:space="preserve">Condos on Live Oak </t>
  </si>
  <si>
    <t>512.480.8155</t>
  </si>
  <si>
    <t>Raymond Chan, Chan and Partners</t>
  </si>
  <si>
    <t>Russell Kotara, Big Red Dog Engineering</t>
  </si>
  <si>
    <t>Ron Pritchard, Hanrahan Prichard</t>
  </si>
  <si>
    <t xml:space="preserve">7412 W WILLIAM CANNON DR   </t>
  </si>
  <si>
    <t>Apartments Above Barton Creek</t>
  </si>
  <si>
    <t>512.439.4711</t>
  </si>
  <si>
    <t>Paul J. Viktorin, LJA Engineering and Surveying</t>
  </si>
  <si>
    <t>Lantana Apartments</t>
  </si>
  <si>
    <t>512.280.5160</t>
  </si>
  <si>
    <t>Rick Vaughn, Carlson, Brignamce and Doering</t>
  </si>
  <si>
    <t xml:space="preserve">6401 RIALTO BLVD   </t>
  </si>
  <si>
    <t xml:space="preserve">2312 LYNNBROOK DR   </t>
  </si>
  <si>
    <t>512.971.9127</t>
  </si>
  <si>
    <t>Adrian Iglesias, TX RR620 Ltd</t>
  </si>
  <si>
    <t>11034682, 10781965</t>
  </si>
  <si>
    <t>5901 BOLM RD</t>
  </si>
  <si>
    <t xml:space="preserve">2002 GLEN ALLEN </t>
  </si>
  <si>
    <t xml:space="preserve">8100 ANDERSON MILL RD   </t>
  </si>
  <si>
    <t>1101 GROVE BLVD</t>
  </si>
  <si>
    <t>Skyline Rio</t>
  </si>
  <si>
    <t>West Campus Apartments (former Arby's site)</t>
  </si>
  <si>
    <t>4Q13</t>
  </si>
  <si>
    <t>SP-2014-0053C</t>
  </si>
  <si>
    <t>700 BLANCO ST</t>
  </si>
  <si>
    <t>2504 SAN GABRIEL ST</t>
  </si>
  <si>
    <t>SP-2014-0028C.SH</t>
  </si>
  <si>
    <t>SP-2014-0080D</t>
  </si>
  <si>
    <t>SP-2014-0064C</t>
  </si>
  <si>
    <t>1300 MC KIE DR</t>
  </si>
  <si>
    <t>8700 WEST GATE BLVD</t>
  </si>
  <si>
    <t>SP-2014-0044C.SH</t>
  </si>
  <si>
    <t>5605 SPRINGDALE RD</t>
  </si>
  <si>
    <t>SPC-2014-0086C</t>
  </si>
  <si>
    <t>SPC-2011-0105C(XT1)</t>
  </si>
  <si>
    <t>Springwoods Place</t>
  </si>
  <si>
    <t>9212 ANDERSON MILL RD</t>
  </si>
  <si>
    <t>SP-2014-0054D</t>
  </si>
  <si>
    <t>SP-2014-0113C</t>
  </si>
  <si>
    <t>Harper Park</t>
  </si>
  <si>
    <t>5820 HARPER PARK DR</t>
  </si>
  <si>
    <t>SP-2014-0069C</t>
  </si>
  <si>
    <t xml:space="preserve">Railside </t>
  </si>
  <si>
    <t>13800 LYNDHURST ST</t>
  </si>
  <si>
    <t>SP-2014-0031C</t>
  </si>
  <si>
    <t>Springdale Creek condominiums</t>
  </si>
  <si>
    <t>4926 SPRINGDALE RD</t>
  </si>
  <si>
    <t>SP-2014-0070C</t>
  </si>
  <si>
    <t>Westcliff Phase II</t>
  </si>
  <si>
    <t>611 N CUERNAVACA DR</t>
  </si>
  <si>
    <t>SP-2014-0108D</t>
  </si>
  <si>
    <t>SP-2014-0079D</t>
  </si>
  <si>
    <t xml:space="preserve">3110 S. Congress </t>
  </si>
  <si>
    <t>3114 S CONGRESS AVE</t>
  </si>
  <si>
    <t>SP-2014-0115C.SH</t>
  </si>
  <si>
    <t>SP-2014-0050C.SH</t>
  </si>
  <si>
    <t>8th and Embassy Multifamily</t>
  </si>
  <si>
    <t>800 EMBASSY DR</t>
  </si>
  <si>
    <t>SP-2014-0104C</t>
  </si>
  <si>
    <t>1201 ESTANCIA PKWY</t>
  </si>
  <si>
    <t>SP-2014-0059C</t>
  </si>
  <si>
    <t>512.439.4709</t>
  </si>
  <si>
    <t>512.499.0908</t>
  </si>
  <si>
    <t>11089275, 10878619</t>
  </si>
  <si>
    <t>Altis at Lakeline (resub of SP-2013-0005C)</t>
  </si>
  <si>
    <t>Doucet and Associates; Ted McConaghy</t>
  </si>
  <si>
    <t>The Corner</t>
  </si>
  <si>
    <t>Wuest Group, Scott Wuest</t>
  </si>
  <si>
    <t>Lakeside Villas II (resub of SP-2013-0093D)</t>
  </si>
  <si>
    <t>11094026, 10928736</t>
  </si>
  <si>
    <t>Presidio Multifamily (resub of SP-2013-0137C)</t>
  </si>
  <si>
    <t xml:space="preserve">   ATS Engineers</t>
  </si>
  <si>
    <t>Conley Engineering, Carl Conley</t>
  </si>
  <si>
    <t>Ellis Petersen</t>
  </si>
  <si>
    <t>11108545, 10570942</t>
  </si>
  <si>
    <t>Leslie Daniel</t>
  </si>
  <si>
    <t>Texas Engineering Solutions, James Hagen</t>
  </si>
  <si>
    <t>11112997, 10904573</t>
  </si>
  <si>
    <t>500 South Third (resub of SP-2013-0066C)</t>
  </si>
  <si>
    <t>LJA Engineering, Dan Brown</t>
  </si>
  <si>
    <t>Big Red Dog Engineering, Nicholas G. Kehl</t>
  </si>
  <si>
    <t>LJA Engineering, Joseph Sandoval</t>
  </si>
  <si>
    <t>LOC Consultants, Sergio Lozano Sanchez</t>
  </si>
  <si>
    <t>Lakeside Villas (resub of SP-2013-0092D)</t>
  </si>
  <si>
    <t>KBGE, Bryant Bell</t>
  </si>
  <si>
    <t>Garrett-Ihnen Engineers, Jason Rodgers</t>
  </si>
  <si>
    <t>Big Red Dog Engineering, Aaron Bourgeois</t>
  </si>
  <si>
    <t>Bury Inc., Tim M. Martin</t>
  </si>
  <si>
    <t>Enclave at Estancia condos, Phase 2</t>
  </si>
  <si>
    <t>02/25/2014</t>
  </si>
  <si>
    <t>02/13/2014</t>
  </si>
  <si>
    <t>01/17/2014</t>
  </si>
  <si>
    <t>01/07/2014</t>
  </si>
  <si>
    <t>01/23/2014</t>
  </si>
  <si>
    <t>01/13/2014</t>
  </si>
  <si>
    <t>03/08/2014</t>
  </si>
  <si>
    <t>02/06/2014</t>
  </si>
  <si>
    <t>01/16/2014</t>
  </si>
  <si>
    <t>03/10/2014</t>
  </si>
  <si>
    <t>02/28/2014</t>
  </si>
  <si>
    <t>02/03/2014</t>
  </si>
  <si>
    <t>03/17/2014</t>
  </si>
  <si>
    <t>02/26/2014</t>
  </si>
  <si>
    <t>01/02/2014</t>
  </si>
  <si>
    <t>South Congress Apartment Homes</t>
  </si>
  <si>
    <t>5010 S CONGRESS AVE</t>
  </si>
  <si>
    <t>1Q14</t>
  </si>
  <si>
    <r>
      <t xml:space="preserve">Please see the </t>
    </r>
    <r>
      <rPr>
        <b/>
        <sz val="20"/>
        <color indexed="10"/>
        <rFont val="Arial"/>
        <family val="2"/>
      </rPr>
      <t>Changes</t>
    </r>
    <r>
      <rPr>
        <b/>
        <sz val="20"/>
        <color indexed="12"/>
        <rFont val="Arial"/>
        <family val="2"/>
      </rPr>
      <t xml:space="preserve"> </t>
    </r>
    <r>
      <rPr>
        <b/>
        <sz val="20"/>
        <color indexed="20"/>
        <rFont val="Arial"/>
        <family val="2"/>
      </rPr>
      <t xml:space="preserve">worksheet for details and the </t>
    </r>
    <r>
      <rPr>
        <b/>
        <sz val="20"/>
        <color indexed="10"/>
        <rFont val="Arial"/>
        <family val="2"/>
      </rPr>
      <t>Data</t>
    </r>
    <r>
      <rPr>
        <b/>
        <sz val="20"/>
        <color indexed="20"/>
        <rFont val="Arial"/>
        <family val="2"/>
      </rPr>
      <t xml:space="preserve"> worksheet for a full listing of all </t>
    </r>
  </si>
  <si>
    <t>projects regardless of current pipeline position or development status.</t>
  </si>
  <si>
    <t>4q13</t>
  </si>
  <si>
    <t>1q14</t>
  </si>
  <si>
    <t>SP-2014-0153C</t>
  </si>
  <si>
    <t>1615 E 7TH ST</t>
  </si>
  <si>
    <t>SP-2014-0242C</t>
  </si>
  <si>
    <t>3007 E 12TH ST</t>
  </si>
  <si>
    <t>SP-2014-0191C</t>
  </si>
  <si>
    <t>2300 S 5TH ST</t>
  </si>
  <si>
    <t>SP-2014-0167C</t>
  </si>
  <si>
    <t>Avery Ranch Far West Townhomes</t>
  </si>
  <si>
    <t>2301 BLUEBONNET LN</t>
  </si>
  <si>
    <t>SP-2014-0248C</t>
  </si>
  <si>
    <t>SP-2012-0152C(R1)</t>
  </si>
  <si>
    <t>Heritage Oaks</t>
  </si>
  <si>
    <t>8922 MANCHACA RD</t>
  </si>
  <si>
    <t>SP-2014-0229C</t>
  </si>
  <si>
    <t xml:space="preserve">MLK &amp; Alexander Multifamily </t>
  </si>
  <si>
    <t>1801 ALEXANDER AVE</t>
  </si>
  <si>
    <t>SP-2014-0164C</t>
  </si>
  <si>
    <t>SP-2014-0190D</t>
  </si>
  <si>
    <t>University House 2100 San Antonio</t>
  </si>
  <si>
    <t>2108 SAN ANTONIO ST</t>
  </si>
  <si>
    <t>SP-2014-0118C.SH</t>
  </si>
  <si>
    <t>1010 W 10th Condos</t>
  </si>
  <si>
    <t>1010 W 10TH ST</t>
  </si>
  <si>
    <t>SP-2014-0130C</t>
  </si>
  <si>
    <t>2305 CORONADO ST</t>
  </si>
  <si>
    <t>SP-2014-0202CS</t>
  </si>
  <si>
    <t>SP-2014-0121C</t>
  </si>
  <si>
    <t>9701 WEST GATE BLVD</t>
  </si>
  <si>
    <t>The Overlook at Amarra Drive</t>
  </si>
  <si>
    <t>AMARRA DR</t>
  </si>
  <si>
    <t>SP-2014-0253D</t>
  </si>
  <si>
    <t>FOREST WAY</t>
  </si>
  <si>
    <t>SP-2014-0254D</t>
  </si>
  <si>
    <t>Steck House Apartments</t>
  </si>
  <si>
    <t>305 E 34TH ST</t>
  </si>
  <si>
    <t>SP-2014-0169C</t>
  </si>
  <si>
    <t>SP-2014-0039C</t>
  </si>
  <si>
    <t>MLK &amp; Alexander Mixed Use</t>
  </si>
  <si>
    <t>2823 E MARTIN LUTHER KING JR BLVD</t>
  </si>
  <si>
    <t>SP-2014-0205C</t>
  </si>
  <si>
    <t>SP-2014-0233C</t>
  </si>
  <si>
    <t>4404 ELMONT DR</t>
  </si>
  <si>
    <t>SP-2014-0177C</t>
  </si>
  <si>
    <t>13225 AVERY RANCH BLVD</t>
  </si>
  <si>
    <t>SP-2014-0160C</t>
  </si>
  <si>
    <t>Townhomes at Park Place</t>
  </si>
  <si>
    <t>6814 E RIVERSIDE DR</t>
  </si>
  <si>
    <t>SP-2014-0204C</t>
  </si>
  <si>
    <t>4/24/2014</t>
  </si>
  <si>
    <t>June Routh, Urban Design</t>
  </si>
  <si>
    <t>512.292.0006</t>
  </si>
  <si>
    <t>Rey Gonzalez, Binkley and Barfield Inc.</t>
  </si>
  <si>
    <t>Cooper Lane Condos</t>
  </si>
  <si>
    <t>James M. Schissler, Jones and Carter, Inc.</t>
  </si>
  <si>
    <t>David Peek, Gray Engineering, Inc.</t>
  </si>
  <si>
    <t>Tom Moody, Continentak Homes of Texas</t>
  </si>
  <si>
    <t>Eliot Davenport, Big Red Dog Engineering</t>
  </si>
  <si>
    <t>South 5th Condos</t>
  </si>
  <si>
    <t>512.848.4390</t>
  </si>
  <si>
    <t>Bart Koonse, MSGC</t>
  </si>
  <si>
    <t>SP-2013-0039C(R1)</t>
  </si>
  <si>
    <t>11143855, 10892119</t>
  </si>
  <si>
    <t xml:space="preserve">AJ Ghaddar, AJ Ghaddar and Associates </t>
  </si>
  <si>
    <t>Pleasant Valley Townhomes</t>
  </si>
  <si>
    <t>Gemsong Ryan, Jones and Carter, Inc.</t>
  </si>
  <si>
    <t>11172895, 10760995</t>
  </si>
  <si>
    <t>11151465, 10954901</t>
  </si>
  <si>
    <t>Condos on East 12th Street</t>
  </si>
  <si>
    <t>Coronado Street Condos</t>
  </si>
  <si>
    <t>Will Parnell, Big Red Dog Engineering</t>
  </si>
  <si>
    <t>James Hagen, Texas Engineering Solutions</t>
  </si>
  <si>
    <t>Glen Allen Apartments (resub of SP-2013-0199C)</t>
  </si>
  <si>
    <t>11164811, 10956702</t>
  </si>
  <si>
    <t>Condos on East 7th Street</t>
  </si>
  <si>
    <t>Jennifer Garcia, KBGE</t>
  </si>
  <si>
    <t>Andrew Dodson, Vickrey and Associates</t>
  </si>
  <si>
    <t>512.582.0566</t>
  </si>
  <si>
    <t>Bluebonnet Condos</t>
  </si>
  <si>
    <t>John A. Clark, LJA Engineering and Surveying</t>
  </si>
  <si>
    <t>Woods at Hudson Bend</t>
  </si>
  <si>
    <t>Stephen Swan, Kimley-Horn</t>
  </si>
  <si>
    <t>11101647, 10913563</t>
  </si>
  <si>
    <t>11101659, 10913549</t>
  </si>
  <si>
    <t>2Q14</t>
  </si>
  <si>
    <t>Legacy at Southpark</t>
  </si>
  <si>
    <t>Still Waters on Slaughgter</t>
  </si>
  <si>
    <t>Void</t>
  </si>
  <si>
    <t>1333 Shore District Drive</t>
  </si>
  <si>
    <t>Trillium Terrace [fka Manchaca Mixed Use (resub of SP-2009-0165C)]</t>
  </si>
  <si>
    <t>Manchaca Mixed Use (resub of SP-2008-0278C)--see Trillium Terrace</t>
  </si>
  <si>
    <t>2q14</t>
  </si>
  <si>
    <t>12101 N LAMAR BLVD</t>
  </si>
  <si>
    <t>1603 WOODLAWN BLVD</t>
  </si>
  <si>
    <t>SP-2014-0298CS</t>
  </si>
  <si>
    <t>1713 BLUEBONNET LN</t>
  </si>
  <si>
    <t>SP-2014-0281C</t>
  </si>
  <si>
    <t>2004 E WILLIAM CANNON DR</t>
  </si>
  <si>
    <t>SP-2014-0335C</t>
  </si>
  <si>
    <t>2211 ATX</t>
  </si>
  <si>
    <t>2211 NUECES ST</t>
  </si>
  <si>
    <t>SP-2014-0293C.SH</t>
  </si>
  <si>
    <t>SP-2014-0304C</t>
  </si>
  <si>
    <t>908 NUECES ST</t>
  </si>
  <si>
    <t>SP-2014-0358C</t>
  </si>
  <si>
    <t>6804 COVERED BRIDGE DR</t>
  </si>
  <si>
    <t>SP-2014-0261C</t>
  </si>
  <si>
    <t>2416 E 6TH ST</t>
  </si>
  <si>
    <t>SP-2014-0380C</t>
  </si>
  <si>
    <t>7500 W SLAUGHTER LN</t>
  </si>
  <si>
    <t>1715 ENFIELD RD</t>
  </si>
  <si>
    <t>SP-2014-0297C</t>
  </si>
  <si>
    <t>Exposition Multifamily</t>
  </si>
  <si>
    <t>3215 EXPOSITION BLVD</t>
  </si>
  <si>
    <t>SP-2014-0386C</t>
  </si>
  <si>
    <t>4500 E WILLIAM CANNON DR</t>
  </si>
  <si>
    <t>SP-2014-0382C</t>
  </si>
  <si>
    <t>211 W JOHANNA ST</t>
  </si>
  <si>
    <t>Oertli Lane Condominiums</t>
  </si>
  <si>
    <t>505 OERTLI LN</t>
  </si>
  <si>
    <t>SP-2014-0321C</t>
  </si>
  <si>
    <t>St Stephens Square</t>
  </si>
  <si>
    <t>5006 PECAN SPRINGS RD</t>
  </si>
  <si>
    <t>SP-2014-0357C</t>
  </si>
  <si>
    <t>SP-2014-0348C</t>
  </si>
  <si>
    <t>Dittmar Condominiums</t>
  </si>
  <si>
    <t>7440 S CONGRESS AVE</t>
  </si>
  <si>
    <t>SP-2014-0301C</t>
  </si>
  <si>
    <t>SP-2014-0305A</t>
  </si>
  <si>
    <t>1410 WOODLAWN BLVD</t>
  </si>
  <si>
    <t>SP-2014-0263C</t>
  </si>
  <si>
    <t>301 WEST AVE</t>
  </si>
  <si>
    <t>SP-2014-0384C</t>
  </si>
  <si>
    <t>1800 E 4TH ST</t>
  </si>
  <si>
    <t>SP-2014-0259C</t>
  </si>
  <si>
    <t>1900 E BRAKER LN</t>
  </si>
  <si>
    <t>SP-2014-0260C</t>
  </si>
  <si>
    <t>1618 PALMA PLZ</t>
  </si>
  <si>
    <t>SP-2014-0377C</t>
  </si>
  <si>
    <t>2312 ENFIELD RD</t>
  </si>
  <si>
    <t xml:space="preserve">Avery Station Cluster III </t>
  </si>
  <si>
    <t>10525 STAKED PLAINS DR</t>
  </si>
  <si>
    <t>SP-2014-0323C</t>
  </si>
  <si>
    <t>Woodlawn Condos</t>
  </si>
  <si>
    <t>512.312.5040</t>
  </si>
  <si>
    <t>512.913.5080</t>
  </si>
  <si>
    <t>512.402.6878</t>
  </si>
  <si>
    <t>512.203.0424</t>
  </si>
  <si>
    <t>Bluebonnet Lane Condos</t>
  </si>
  <si>
    <t>William Cannon Apartments East</t>
  </si>
  <si>
    <t>Hugo Elizondo, Cuatro Consultants</t>
  </si>
  <si>
    <t>11192736, 11032032</t>
  </si>
  <si>
    <t>West Saint Johns Apartments (resub of SP-2013-0387C)</t>
  </si>
  <si>
    <t>Nueces Condominiums</t>
  </si>
  <si>
    <t>Jerome Perales, Perales Engineering</t>
  </si>
  <si>
    <t>AMLI Covered Bridge, Phase II</t>
  </si>
  <si>
    <t>Thomas Lombardi Jr., Big Red Dog Engineering</t>
  </si>
  <si>
    <t>512.836.5324</t>
  </si>
  <si>
    <t>James R. McCann, Pape-Dawson Engineers</t>
  </si>
  <si>
    <t>Javier Barajas, Landmark CES</t>
  </si>
  <si>
    <t>Steve Ihnen, Garrett-Ihnen Civil Engineering</t>
  </si>
  <si>
    <t>11211825, 10991654</t>
  </si>
  <si>
    <t>Pecan Springs Condos (resub of SP-2013--0293C)</t>
  </si>
  <si>
    <t>Walnut Park Apartments</t>
  </si>
  <si>
    <t>Lawrence M. Hanrahan, Civile LLC</t>
  </si>
  <si>
    <t>Tim M. Martin, Bury-AUS, Inc.</t>
  </si>
  <si>
    <t>Enfield East Condos</t>
  </si>
  <si>
    <t>Enfield West Condos</t>
  </si>
  <si>
    <t>SP-06-0402C(XTE &amp; R2)</t>
  </si>
  <si>
    <t>Lelah's Crossing (several site plan extensions and revisions)</t>
  </si>
  <si>
    <t>11179547, 10626727, 10042579</t>
  </si>
  <si>
    <t>George A. Gonzalez Jr, Genesis Engineering</t>
  </si>
  <si>
    <t>Pioneer Crossing West Apartments</t>
  </si>
  <si>
    <t>Kevin Pape, DR Horton</t>
  </si>
  <si>
    <t>Clarksville Flats</t>
  </si>
  <si>
    <t>Zach Armstrong, Palma Plaza LLC</t>
  </si>
  <si>
    <t>SP-2014-0353C</t>
  </si>
  <si>
    <t>Chisholm Trail Condominiums</t>
  </si>
  <si>
    <t>Burnet Flats (fka Burnet Park Apartments)</t>
  </si>
  <si>
    <r>
      <t xml:space="preserve">Coldwater Apartments </t>
    </r>
    <r>
      <rPr>
        <sz val="10"/>
        <color indexed="8"/>
        <rFont val="Times New Roman"/>
        <family val="1"/>
      </rPr>
      <t>(fka Toomey Road MF, resub of SP-2008-0218C)</t>
    </r>
  </si>
  <si>
    <r>
      <t xml:space="preserve">Marquis at Barton Trails </t>
    </r>
    <r>
      <rPr>
        <sz val="10"/>
        <color indexed="8"/>
        <rFont val="Times New Roman"/>
        <family val="1"/>
      </rPr>
      <t>(former site of The Artisan, SP-06-0444C)</t>
    </r>
  </si>
  <si>
    <t>3Q14</t>
  </si>
  <si>
    <t>3q14</t>
  </si>
  <si>
    <r>
      <t>Construction</t>
    </r>
    <r>
      <rPr>
        <b/>
        <sz val="14"/>
        <rFont val="Times New Roman"/>
        <family val="1"/>
      </rPr>
      <t>(2)</t>
    </r>
  </si>
  <si>
    <t>SP-2014-0501C</t>
  </si>
  <si>
    <t>2300 ENFIELD RD</t>
  </si>
  <si>
    <t>15405 LONG VISTA DR</t>
  </si>
  <si>
    <t>SP-2014-0440D</t>
  </si>
  <si>
    <t>Bluebonnet Studios</t>
  </si>
  <si>
    <t>2301 S LAMAR BLVD</t>
  </si>
  <si>
    <t>SP-2014-0429C.SH</t>
  </si>
  <si>
    <t>Castle Hill Luxury Apartments</t>
  </si>
  <si>
    <t>1108 W 11TH ST</t>
  </si>
  <si>
    <t>SP-2014-0477C</t>
  </si>
  <si>
    <t>5401 E PARMER LN</t>
  </si>
  <si>
    <t>301 E WELLS BRANCH PKWY</t>
  </si>
  <si>
    <t>SP-2014-0460C</t>
  </si>
  <si>
    <t>10727 DOMAIN DR</t>
  </si>
  <si>
    <t>Lakeline Commons, Multifamily</t>
  </si>
  <si>
    <t>13010 RIDGELINE BLVD</t>
  </si>
  <si>
    <t>SP-2014-0438C</t>
  </si>
  <si>
    <t>Lakeline Station Apartments</t>
  </si>
  <si>
    <t>13635 RUTLEDGE SPUR</t>
  </si>
  <si>
    <t>SP-2014-0457C.SH</t>
  </si>
  <si>
    <t>8500 W SH 71</t>
  </si>
  <si>
    <t>SP-2014-0459C.SH</t>
  </si>
  <si>
    <t>14233 THE LAKES BLVD</t>
  </si>
  <si>
    <t>SP-2014-0514C</t>
  </si>
  <si>
    <t>1500 S PLEASANT VALLEY RD</t>
  </si>
  <si>
    <t>SP-2014-0516C</t>
  </si>
  <si>
    <t>Springdale Park Condominiums</t>
  </si>
  <si>
    <t>5213 SPRINGDALE RD</t>
  </si>
  <si>
    <t>SP-2014-0508C</t>
  </si>
  <si>
    <t>SP-2014-0502C</t>
  </si>
  <si>
    <t>Berkman Grove</t>
  </si>
  <si>
    <t>6207 BERKMAN DR</t>
  </si>
  <si>
    <t>SP-2014-0505C</t>
  </si>
  <si>
    <t>Cooper Lane Condominiums</t>
  </si>
  <si>
    <t>7405 COOPER LN</t>
  </si>
  <si>
    <t>SP-2014-0475C</t>
  </si>
  <si>
    <t>Easton Park</t>
  </si>
  <si>
    <t>5708 SUTHERLIN RD</t>
  </si>
  <si>
    <t>SP-2014-0444C</t>
  </si>
  <si>
    <t>Kramer Condominiums</t>
  </si>
  <si>
    <t>1417 KRAMER LN</t>
  </si>
  <si>
    <t>SP-2014-0520C</t>
  </si>
  <si>
    <t>Pearson Place Cluster West</t>
  </si>
  <si>
    <t>14600 IVEANS WAY</t>
  </si>
  <si>
    <t>SP-2014-0391C</t>
  </si>
  <si>
    <t>SP-2014-0493C</t>
  </si>
  <si>
    <t>10600 N FM 620 RD</t>
  </si>
  <si>
    <t>PSW E. 7th St. Mixed Use Building</t>
  </si>
  <si>
    <t>2002 E 7TH ST</t>
  </si>
  <si>
    <t>SP-2014-0468C</t>
  </si>
  <si>
    <t>SP-2013-0034D(R1)</t>
  </si>
  <si>
    <t>SP-2014-0474C</t>
  </si>
  <si>
    <t>11265523, 11057626, 10854693</t>
  </si>
  <si>
    <t>Dessau Road Apartments (resub of SP-2013-0457C)</t>
  </si>
  <si>
    <t>Art at Bratton's Edge Multifamily</t>
  </si>
  <si>
    <t>Bryant Bell, KBGE Engineering</t>
  </si>
  <si>
    <t>Cliff Kendall, Big Red Dog Engineering</t>
  </si>
  <si>
    <t>Colleen Edwards</t>
  </si>
  <si>
    <t>512.419.7600</t>
  </si>
  <si>
    <t>John McCullough, Austin HB Residential</t>
  </si>
  <si>
    <t>Rosemary Avila</t>
  </si>
  <si>
    <t>Scott Hansen, Bury-AUS, Inc.</t>
  </si>
  <si>
    <t>512.761.6161</t>
  </si>
  <si>
    <t>Fayez Kazi, Civilitude</t>
  </si>
  <si>
    <t>512.426.9326</t>
  </si>
  <si>
    <t>11266159, 11056284</t>
  </si>
  <si>
    <t>Condos on South 1st (resub of SP-2013-0455C)</t>
  </si>
  <si>
    <t>Kurt M. Prossner, Prossner and Associates</t>
  </si>
  <si>
    <t>11261355, 10889785</t>
  </si>
  <si>
    <t>11253223, 11037911</t>
  </si>
  <si>
    <t>99 Trinity Tower (38 stories) [resub of SP-2013-0402C]</t>
  </si>
  <si>
    <t>512.831.7700</t>
  </si>
  <si>
    <t>Darren Webber, Peloton Land Solutions</t>
  </si>
  <si>
    <t>Devon Vo, Big Red Dog Engineering</t>
  </si>
  <si>
    <t>512.614.4466</t>
  </si>
  <si>
    <t>Christine Potts, CSF Civil Group</t>
  </si>
  <si>
    <t>Spyglass Condominiums</t>
  </si>
  <si>
    <t>512.371.0991</t>
  </si>
  <si>
    <t>Martha Mangum, MFH Engineering</t>
  </si>
  <si>
    <t>512.382.3451</t>
  </si>
  <si>
    <t>Denny Kumm, PSP</t>
  </si>
  <si>
    <t>1801 NELMS DR</t>
  </si>
  <si>
    <t>Regents West at 24th (former Kash-Karry and Freewheeling site)</t>
  </si>
  <si>
    <t>4Q14</t>
  </si>
  <si>
    <t>4q14</t>
  </si>
  <si>
    <t>projects that had been completed during past quarters but were still listed as being under Construction.</t>
  </si>
  <si>
    <t>(2) The number of units under construction dropped sharply from 2Q14 to 3Q14 mostly as the result of identifying</t>
  </si>
  <si>
    <t>SP-2015-0034C</t>
  </si>
  <si>
    <t>12511 COPPERFIELD DR</t>
  </si>
  <si>
    <t>Copperfield Condominiums Buildings III, V &amp; VI</t>
  </si>
  <si>
    <t>SP-2015-0143B</t>
  </si>
  <si>
    <t>202 NUECES ST</t>
  </si>
  <si>
    <t>SP-2015-0018C</t>
  </si>
  <si>
    <t>1701 OAK HILL LN</t>
  </si>
  <si>
    <t>South Park Crossing Apartments</t>
  </si>
  <si>
    <t>SP-2015-0127D</t>
  </si>
  <si>
    <t>16100 WEBB LN</t>
  </si>
  <si>
    <t>Greenview (formerly Eskew Place)</t>
  </si>
  <si>
    <t>SP-2015-0011D</t>
  </si>
  <si>
    <t>4301 GRAND AVENUE PKWY</t>
  </si>
  <si>
    <t xml:space="preserve">Mansions at Travesia Apartments </t>
  </si>
  <si>
    <t>SP-2015-0093C</t>
  </si>
  <si>
    <t>6601 RIALTO BLVD</t>
  </si>
  <si>
    <t>SP-2015-0029C</t>
  </si>
  <si>
    <t>SP-2015-0101C</t>
  </si>
  <si>
    <t>607 ELMWOOD PL</t>
  </si>
  <si>
    <t>SP-2015-0066C</t>
  </si>
  <si>
    <t>2201 1/2 CROMWELL CIR</t>
  </si>
  <si>
    <t>SP-2015-0020C.SH</t>
  </si>
  <si>
    <t>6725 CIRCLE S RD</t>
  </si>
  <si>
    <t>SP-2015-0121C.SH</t>
  </si>
  <si>
    <t>2414 SAN GABRIEL ST</t>
  </si>
  <si>
    <t>SP-2015-0076C</t>
  </si>
  <si>
    <t>SP-2015-0012C</t>
  </si>
  <si>
    <t>SP-2015-0095C</t>
  </si>
  <si>
    <t>SP-2015-0074C</t>
  </si>
  <si>
    <t>6800 MANCHACA RD</t>
  </si>
  <si>
    <t>6800 Manchaca Rd.</t>
  </si>
  <si>
    <t>SP-2015-0078C</t>
  </si>
  <si>
    <t>505 TILLERY ST</t>
  </si>
  <si>
    <t>3200 E. 5th Street</t>
  </si>
  <si>
    <t>2505 BLUEBONNET LN</t>
  </si>
  <si>
    <t>SP-2009-0376C.SH(XT2)</t>
  </si>
  <si>
    <t>SP-2015-0085C</t>
  </si>
  <si>
    <t>2225 ELMONT DR</t>
  </si>
  <si>
    <t>SP-2015-0032C</t>
  </si>
  <si>
    <t>8101 PEACEFUL HILL LN</t>
  </si>
  <si>
    <t>Stately Hill Condominiums</t>
  </si>
  <si>
    <t>SP-2015-0026C</t>
  </si>
  <si>
    <t>1931 E 38TH HALF ST</t>
  </si>
  <si>
    <t>Avion Park</t>
  </si>
  <si>
    <t>SP-2015-0022C</t>
  </si>
  <si>
    <t>7318 OLD BEE CAVES RD</t>
  </si>
  <si>
    <t>SP-2015-0007C</t>
  </si>
  <si>
    <t>13901 TOM KEMP LN</t>
  </si>
  <si>
    <t>Parmer Crossing</t>
  </si>
  <si>
    <t>SP-2013-0494C(R1)</t>
  </si>
  <si>
    <t>726 NORTHWESTERN AVE</t>
  </si>
  <si>
    <t>SP-2013-0101C(R2)</t>
  </si>
  <si>
    <t>SP-2015-0137000</t>
  </si>
  <si>
    <t>SP-2015-0128C</t>
  </si>
  <si>
    <t xml:space="preserve">1/27/2015  </t>
  </si>
  <si>
    <t>Joann Eagle, Carlson, Brigance &amp; Doering</t>
  </si>
  <si>
    <t>Tres Howland, Noble Surveying &amp; Engineering Works</t>
  </si>
  <si>
    <t>Christica Apartments</t>
  </si>
  <si>
    <t>Bill Gabler, Bowman Consulting Group</t>
  </si>
  <si>
    <t>512.672.8965</t>
  </si>
  <si>
    <t>Ryan E. Homan, Landuse Solutions</t>
  </si>
  <si>
    <t>210.875.5435</t>
  </si>
  <si>
    <t>Danny Miller, LJA Engineering, Inc.</t>
  </si>
  <si>
    <t>Matthew Whelan, RedLeaf Highland LLc</t>
  </si>
  <si>
    <t>512.472.5003</t>
  </si>
  <si>
    <t>5901 AIRPORT BLVD</t>
  </si>
  <si>
    <t>Elmwood Place Apartments</t>
  </si>
  <si>
    <t>Presidium Apartments at Riverside</t>
  </si>
  <si>
    <t>Cross Moceri, Presidium Construct</t>
  </si>
  <si>
    <t>512.576.5216</t>
  </si>
  <si>
    <t>Jennifer Garcia, KGBE Engineering</t>
  </si>
  <si>
    <t>Jonah Mankovsky, Bury-Aus Inc.</t>
  </si>
  <si>
    <t>Clarksville Flats (new submission)</t>
  </si>
  <si>
    <t>Jesus Praire, Genesis 1 Engineering</t>
  </si>
  <si>
    <t>12304 WALNUT PARK CROSSING</t>
  </si>
  <si>
    <t>Larry Hanrahan, Civile LLC</t>
  </si>
  <si>
    <t>Mark Roeder, Thompson Land Engineering</t>
  </si>
  <si>
    <t>512.328.0002</t>
  </si>
  <si>
    <t>Steven Buffum, Brown and Gay Engineering</t>
  </si>
  <si>
    <t>512.879.0400</t>
  </si>
  <si>
    <t>11275956, 11074806, 10383108</t>
  </si>
  <si>
    <t>Lakeshore Condos</t>
  </si>
  <si>
    <t>Matthew Mitchell, Alm Engineering, Inc.</t>
  </si>
  <si>
    <t>512.457.0344</t>
  </si>
  <si>
    <t>Chad Kimbell, Kimbell/Bruehl</t>
  </si>
  <si>
    <t>Old Bee Caves Condos</t>
  </si>
  <si>
    <t>Stephen Ashlock, Pulte Group</t>
  </si>
  <si>
    <t>512.532.3358</t>
  </si>
  <si>
    <t>11290493, 11067362</t>
  </si>
  <si>
    <t>Gabriel Hovdey, Southwest Engineers, Inc.</t>
  </si>
  <si>
    <t>512.312.4336</t>
  </si>
  <si>
    <t>11317342, 11246069, 10916451</t>
  </si>
  <si>
    <t>North Shore Lofts (several resubs...SP-2013-0038C; SP-2014-0061C)</t>
  </si>
  <si>
    <t>11315645, 11093110, 10892121</t>
  </si>
  <si>
    <t>Viscaya Condominiums (aka Parke North) (resub of SP-2013-0194D)</t>
  </si>
  <si>
    <t>Alexan East 6th Street</t>
  </si>
  <si>
    <t>SP-2014-0051C</t>
  </si>
  <si>
    <t>Jenilee Mead, KBGE Engineers</t>
  </si>
  <si>
    <t>Live--Work--Austin</t>
  </si>
  <si>
    <t>SP-2013-0235C</t>
  </si>
  <si>
    <t>2611 East 5th Street</t>
  </si>
  <si>
    <t>Jeff Caldwell, MWM Design Group</t>
  </si>
  <si>
    <t>512.453.0767</t>
  </si>
  <si>
    <t>Whitestone Apartments</t>
  </si>
  <si>
    <t>AMLI at Mueller</t>
  </si>
  <si>
    <t>Skyhouse</t>
  </si>
  <si>
    <t>11314387, 11262537, 11006174, 10346071, 10195917</t>
  </si>
  <si>
    <t>1306 West Ave. (several revisions to SP-2009-0273…)</t>
  </si>
  <si>
    <t>1Q15</t>
  </si>
  <si>
    <t>1q15</t>
  </si>
  <si>
    <t>5708 W PARMER LN</t>
  </si>
  <si>
    <t>SP-2015-0161C</t>
  </si>
  <si>
    <t>9500 ALICE MAE LN</t>
  </si>
  <si>
    <t>10713 S IH 35 SVRD NB</t>
  </si>
  <si>
    <t>SP-2015-0263C</t>
  </si>
  <si>
    <t>SP-2015-0182C</t>
  </si>
  <si>
    <t>SP-2015-0200C</t>
  </si>
  <si>
    <t>4544 E OLTORF ST</t>
  </si>
  <si>
    <t>SP-2015-0207C</t>
  </si>
  <si>
    <t>2604 ALDRICH ST</t>
  </si>
  <si>
    <t>SP-2015-0174C.SH</t>
  </si>
  <si>
    <t>SP-2015-0260C</t>
  </si>
  <si>
    <t>Fathom Oaks</t>
  </si>
  <si>
    <t>1127 PEARL RETREAT LN</t>
  </si>
  <si>
    <t>3100 MANCHACA RD</t>
  </si>
  <si>
    <t>SP-2015-0168C</t>
  </si>
  <si>
    <t>3100 Manchaca Road</t>
  </si>
  <si>
    <t>1115 W 11TH ST</t>
  </si>
  <si>
    <t>SP-2015-0166C</t>
  </si>
  <si>
    <t>1500 1/2 FRATE BARKER RD</t>
  </si>
  <si>
    <t>SP-2015-0286D</t>
  </si>
  <si>
    <t>Smithfield Condominiums</t>
  </si>
  <si>
    <t>1919 CHEDDAR LOOP</t>
  </si>
  <si>
    <t>SP-2015-0282D</t>
  </si>
  <si>
    <t>9149 NEENAH AVE</t>
  </si>
  <si>
    <t>2213 POQUITO ST</t>
  </si>
  <si>
    <t>SP-2015-0195C</t>
  </si>
  <si>
    <t>SP-2015-0235C</t>
  </si>
  <si>
    <t>1225 HILLSIDE AVE</t>
  </si>
  <si>
    <t>SP-2015-0287C</t>
  </si>
  <si>
    <t>Hillside Condominiums</t>
  </si>
  <si>
    <t>2401 ALDRICH ST</t>
  </si>
  <si>
    <t>SP-2015-0249C.SH</t>
  </si>
  <si>
    <t>AMLI RMMA Phase 2</t>
  </si>
  <si>
    <t>10035 LAKELINE MALL DR</t>
  </si>
  <si>
    <t>SP-2015-0266C</t>
  </si>
  <si>
    <t>Presidio Condominiums</t>
  </si>
  <si>
    <t>1707 E MARTIN LUTHER KING JR BLVD</t>
  </si>
  <si>
    <t>SP-2015-0246C</t>
  </si>
  <si>
    <t>MLK Multi Use Project</t>
  </si>
  <si>
    <t>Scott Hansen, Bury and Partners</t>
  </si>
  <si>
    <t>512.472.6444</t>
  </si>
  <si>
    <t>Arthur G. Carpenter, Ardent Residential</t>
  </si>
  <si>
    <t>Michael A. Rivera, Rivera Engineering</t>
  </si>
  <si>
    <t>Jana Rice, Cunningham--Allen, Inc.</t>
  </si>
  <si>
    <t>Affinity at Southpark Meadows (Age Restricted apartments)</t>
  </si>
  <si>
    <t>Thomas Lombardi Jr, Big Red Dog Engineering</t>
  </si>
  <si>
    <t>11345318, 11108628</t>
  </si>
  <si>
    <t>Santa Rita Multi-Family Project (resub of SP-2014-0100C)</t>
  </si>
  <si>
    <t>Aldrich 51 at Mueller</t>
  </si>
  <si>
    <t>Katie Droughton, Urban Design Group</t>
  </si>
  <si>
    <t>Rey Cedillos, Cedilos and Company</t>
  </si>
  <si>
    <t>Jeff Scott, Bury and Partners</t>
  </si>
  <si>
    <t>AJ Ghaddar, Ghaddar and Associates</t>
  </si>
  <si>
    <t>11327313, 11113175</t>
  </si>
  <si>
    <t>The Stonewall (resub of SP-2014-0116C)</t>
  </si>
  <si>
    <t>Shawn Graham, Jones and Carter, Inc.</t>
  </si>
  <si>
    <t>Christine Potts, CSF Civil Group, LLC</t>
  </si>
  <si>
    <t>Manor Lofts</t>
  </si>
  <si>
    <t>Scott M. Wuest, The Wuest Group</t>
  </si>
  <si>
    <t>11355138, 11055637</t>
  </si>
  <si>
    <t>Fort Dessau Condos (resub of SP-2013-0452C)</t>
  </si>
  <si>
    <t>Dan Brown, Malone Wheeler, Inc.</t>
  </si>
  <si>
    <t>512.899.0601</t>
  </si>
  <si>
    <t>Andrew Evans, ATS Engineers and Surveyors</t>
  </si>
  <si>
    <t>The Independent (fka the Lorenz Tower)</t>
  </si>
  <si>
    <t>Aspen South Austin Apartments</t>
  </si>
  <si>
    <t>The Marquis (fka 300 E Riverside)</t>
  </si>
  <si>
    <t>14209 1/2 N IH 35 SVRD NB</t>
  </si>
  <si>
    <t>SP-2015-0292C</t>
  </si>
  <si>
    <t>The Oaks at Techridge Multifamily Phase IV</t>
  </si>
  <si>
    <t>Scott Foster, 360 Professional Services Inc.</t>
  </si>
  <si>
    <t>512.900.7671</t>
  </si>
  <si>
    <t>Cielo (fka 2717 South Lamar)</t>
  </si>
  <si>
    <t>2Q15</t>
  </si>
  <si>
    <t>2q15</t>
  </si>
  <si>
    <t>SP-2012-0413C(R1)</t>
  </si>
  <si>
    <t>SP-2015-0108C.F2.SH</t>
  </si>
  <si>
    <t>4323 SPICEWOOD SPRINGS RD</t>
  </si>
  <si>
    <t>11108 ZIMMERMAN LN</t>
  </si>
  <si>
    <t>SP-2015-0321C</t>
  </si>
  <si>
    <t>10301 OLD SAN ANTONIO RD</t>
  </si>
  <si>
    <t>SP-2015-0326C</t>
  </si>
  <si>
    <t xml:space="preserve">Live Oak at Southpark Meadows </t>
  </si>
  <si>
    <t>48 EAST AVE</t>
  </si>
  <si>
    <t>301 PRESSLER ST</t>
  </si>
  <si>
    <t>300 PRESSLER ST</t>
  </si>
  <si>
    <t>7110 E BEN WHITE BLVD WB</t>
  </si>
  <si>
    <t>SP-2015-0356C</t>
  </si>
  <si>
    <t>Riverside III</t>
  </si>
  <si>
    <t>1620 E 6TH ST</t>
  </si>
  <si>
    <t>SP-2015-0370C</t>
  </si>
  <si>
    <t>Studio East</t>
  </si>
  <si>
    <t>2910 ROGGE LN</t>
  </si>
  <si>
    <t>SP-2015-0375C</t>
  </si>
  <si>
    <t>Manor Forest</t>
  </si>
  <si>
    <t>2101 MONTOPOLIS DR</t>
  </si>
  <si>
    <t>SP-2015-0377C</t>
  </si>
  <si>
    <t>2101 Montopolis Drive</t>
  </si>
  <si>
    <t>SP-2015-0380C</t>
  </si>
  <si>
    <t>1909 ALEXANDER AVE</t>
  </si>
  <si>
    <t>SP-2015-0383C</t>
  </si>
  <si>
    <t>310 COMAL ST</t>
  </si>
  <si>
    <t>3000 KRAMER LN</t>
  </si>
  <si>
    <t>SP-2015-0394C</t>
  </si>
  <si>
    <t>4010 BANISTER LN</t>
  </si>
  <si>
    <t>SP-2015-0400C</t>
  </si>
  <si>
    <t>4100 Banister Lane</t>
  </si>
  <si>
    <t>6500 BURNET RD</t>
  </si>
  <si>
    <t>1306 W WELLS BRANCH PKWY</t>
  </si>
  <si>
    <t>SP-2015-0406C</t>
  </si>
  <si>
    <t>Park at Wellspoint</t>
  </si>
  <si>
    <t>3101 FALLWELL LN</t>
  </si>
  <si>
    <t>SP-2015-0414C.SH</t>
  </si>
  <si>
    <t>Colorado Creek Apartment Homes</t>
  </si>
  <si>
    <t xml:space="preserve">   512.347.0040</t>
  </si>
  <si>
    <t>11310 MANCHACA RD</t>
  </si>
  <si>
    <t>SP-2015-0416CSH</t>
  </si>
  <si>
    <t>LaMadrid Apartments and Townhomes</t>
  </si>
  <si>
    <t>SP-2015-0425C</t>
  </si>
  <si>
    <t>SP-2015-0426C</t>
  </si>
  <si>
    <t>1301 TINNIN FORD RD</t>
  </si>
  <si>
    <t>SP-2015-0428C</t>
  </si>
  <si>
    <t>Lakeshore Lots 2-4</t>
  </si>
  <si>
    <t>SP-2015-0430CSH</t>
  </si>
  <si>
    <t>Westgate Grove  Phase II</t>
  </si>
  <si>
    <t>12113 DESSAU RD</t>
  </si>
  <si>
    <t>SP-2015-0431C</t>
  </si>
  <si>
    <t>Davies Ranch Apartment Homes</t>
  </si>
  <si>
    <t>11384327, 11317155, 11180192, 11029507, 10626165, 10469536, 299739</t>
  </si>
  <si>
    <t>11392927, 10867325</t>
  </si>
  <si>
    <t>11389325, 11110495</t>
  </si>
  <si>
    <t>Scott M. Wuest, Wuest Group</t>
  </si>
  <si>
    <t>Under Reivew</t>
  </si>
  <si>
    <t>Kenneth Blaker, Morzie DCI</t>
  </si>
  <si>
    <t>512.478.3887</t>
  </si>
  <si>
    <t>Reserve at Four Points</t>
  </si>
  <si>
    <t>Pablo H Martinez, Brown and Gay Engineers Inc.</t>
  </si>
  <si>
    <t>Robert J. Smith, Kimley-Horn and Associates</t>
  </si>
  <si>
    <t>512.350.5703</t>
  </si>
  <si>
    <t>Ellis Petersen, KBGE Engineering</t>
  </si>
  <si>
    <t>Kelley Fowler, Bury &amp; Partners Inc.</t>
  </si>
  <si>
    <t>Jenilee Mead, Peloton Land Solutions</t>
  </si>
  <si>
    <t>Terry S. Reynolds, Atkins</t>
  </si>
  <si>
    <t>11407456, 11196344</t>
  </si>
  <si>
    <t>Enfield Far West Condos (resub of SP-2014-0311C)</t>
  </si>
  <si>
    <t>512.899.0801</t>
  </si>
  <si>
    <t>Jesse B Malone</t>
  </si>
  <si>
    <t>Cityline Condos at Station MLK</t>
  </si>
  <si>
    <t>Bryant Bell, KBGE</t>
  </si>
  <si>
    <t>Allison Lehman, Bury &amp; Partners</t>
  </si>
  <si>
    <t>Scott Grantham</t>
  </si>
  <si>
    <t>11420201, 11219766</t>
  </si>
  <si>
    <t>The Circle at Nelms Apartments (resub of SP-2014-0370C)</t>
  </si>
  <si>
    <t>11420264, 11211149</t>
  </si>
  <si>
    <t>Circle C Apartments (resub of SP-2014-0351C)</t>
  </si>
  <si>
    <t>Catherine Mitchell, Jones and Carter, Inc.</t>
  </si>
  <si>
    <t>Jerrett Daw, Big Red Dog Engineering</t>
  </si>
  <si>
    <t>11424963, 11256497</t>
  </si>
  <si>
    <t>Creekside on Parmer Apartments (resub of SP-2014-0482C)</t>
  </si>
  <si>
    <t>SP-2015-0442C</t>
  </si>
  <si>
    <t>2818 KRAMER LN</t>
  </si>
  <si>
    <t>SP-2015-0443C</t>
  </si>
  <si>
    <t>2804 S 1ST ST</t>
  </si>
  <si>
    <t>SP-2015-0445C</t>
  </si>
  <si>
    <t>11015 FOUR POINTS DR</t>
  </si>
  <si>
    <t>Cardinal Point Apartments</t>
  </si>
  <si>
    <t xml:space="preserve">5214 N LAMAR BLVD   </t>
  </si>
  <si>
    <t>Jarrett Daw, Big Red Dog Engineering</t>
  </si>
  <si>
    <t>Lamar at North Lopp VMU (resub of SP-2014-0319C)</t>
  </si>
  <si>
    <t>11425597, 11197841</t>
  </si>
  <si>
    <t>Nhat M. Ho, Civilitude</t>
  </si>
  <si>
    <t>Chicon Mixed Use</t>
  </si>
  <si>
    <t>Urban Oaks (fka Starpark Village)</t>
  </si>
  <si>
    <t>Villas at San Gabriel</t>
  </si>
  <si>
    <t>The Reserve at Springdale (fka Springdale Multifamily)</t>
  </si>
  <si>
    <t>The Arnold (fka Eastside Village)</t>
  </si>
  <si>
    <t>1621 East 6th Street</t>
  </si>
  <si>
    <t>Live Oak Trails Apartments</t>
  </si>
  <si>
    <t>Sanghai at Westgate</t>
  </si>
  <si>
    <t>3Q15</t>
  </si>
  <si>
    <t>3q15</t>
  </si>
  <si>
    <t>1142 GUNTER ST</t>
  </si>
  <si>
    <t>SP-2016-0017C</t>
  </si>
  <si>
    <t>2724 E 12TH ST</t>
  </si>
  <si>
    <t>SP-2016-0008C</t>
  </si>
  <si>
    <t>SP-2015-0591C</t>
  </si>
  <si>
    <t>SP-2015-0438C</t>
  </si>
  <si>
    <t>SP-2015-0500C</t>
  </si>
  <si>
    <t>SP-2015-0460C</t>
  </si>
  <si>
    <t>904 BANISTER LN</t>
  </si>
  <si>
    <t>SP-2016-0009C</t>
  </si>
  <si>
    <t>SP-2015-0565C</t>
  </si>
  <si>
    <t>Gunter Flats</t>
  </si>
  <si>
    <t>Fayez Kazi, Civilitude Engineers</t>
  </si>
  <si>
    <t>Lofts on 12th</t>
  </si>
  <si>
    <t>Mike Reyes, Big Red Dog</t>
  </si>
  <si>
    <t>2300 Enfield Road (resub of SP-2014-0449C)</t>
  </si>
  <si>
    <t>11462758, 11246777</t>
  </si>
  <si>
    <t>11441723, 11240935</t>
  </si>
  <si>
    <t>Edenbrook Ridge (resub of SP-2014-0432C)</t>
  </si>
  <si>
    <t>Live Oak Condominiums (resub of SP-2014-0349C)</t>
  </si>
  <si>
    <t>11430382, 11211017</t>
  </si>
  <si>
    <t>SOFI Flats</t>
  </si>
  <si>
    <t>Condos on Bannister</t>
  </si>
  <si>
    <t>Justin Lange, Texas Engineering Solutions</t>
  </si>
  <si>
    <t>Jacy Warwick, Bowman Consulting Group</t>
  </si>
  <si>
    <t>SP-2016-0014C</t>
  </si>
  <si>
    <t>9701 Westgate Blvd. (resub of SP-2015-0233C)</t>
  </si>
  <si>
    <t>11469577, 11355036, 11131690</t>
  </si>
  <si>
    <t>Stokes Ranch (resub SP-2014-0407C)</t>
  </si>
  <si>
    <t>11458197, 11233010</t>
  </si>
  <si>
    <t>Monterra II  (fka Parmer Lane Luxury Apartments, Phase B)</t>
  </si>
  <si>
    <t>Monterra I (fka  Parmer Lane Luxury Apartments)</t>
  </si>
  <si>
    <t>Monterra III  (fka Parmer Lane Luxury Apartments, Phase C)</t>
  </si>
  <si>
    <t>Hanover Lantana Hills  (fka Lantana Tract 28)</t>
  </si>
  <si>
    <t>SP-2015-0052C</t>
  </si>
  <si>
    <t>3607 South Lamar Boulevard</t>
  </si>
  <si>
    <t>Lamar Flats  (former Golden Corral site)</t>
  </si>
  <si>
    <t>Brett Denton, Ardent Residential</t>
  </si>
  <si>
    <t>512.472.6110</t>
  </si>
  <si>
    <t>Pleasant Valley Apts  (fka Oden Hughes Pleasant Valley or Gran Mercado)</t>
  </si>
  <si>
    <t>Flats on Koenig</t>
  </si>
  <si>
    <t>Seven Apartments  (fka 7th and Rio Grande)</t>
  </si>
  <si>
    <t>422 at the Lake  (fka Broadstone at the Lake...former Run Tex site)</t>
  </si>
  <si>
    <t>1301 W. 5th Street</t>
  </si>
  <si>
    <t>1301 W 5TH ST</t>
  </si>
  <si>
    <t>SP-2016-0054C</t>
  </si>
  <si>
    <t>507 W 23RD ST</t>
  </si>
  <si>
    <t>SP-2016-0108C</t>
  </si>
  <si>
    <t>2502 Nueces</t>
  </si>
  <si>
    <t>2502 NUECES ST</t>
  </si>
  <si>
    <t>SP-2016-0056C.SH</t>
  </si>
  <si>
    <t>Amberglen</t>
  </si>
  <si>
    <t>9119 AMBERGLEN BLVD</t>
  </si>
  <si>
    <t>SP-2016-0101D</t>
  </si>
  <si>
    <t>Broadstone Burnet Apartments</t>
  </si>
  <si>
    <t>10316 BURNET RD</t>
  </si>
  <si>
    <t>SP-2016-0065C</t>
  </si>
  <si>
    <t>SP-2015-0497B.F2.SH</t>
  </si>
  <si>
    <t>SP-2015-0414C.F1B.SH</t>
  </si>
  <si>
    <t>SP-2016-0150C</t>
  </si>
  <si>
    <t>Manor Condominiums</t>
  </si>
  <si>
    <t>2819 MANOR RD</t>
  </si>
  <si>
    <t>SP-2016-0066C</t>
  </si>
  <si>
    <t>MLK Mixed Use</t>
  </si>
  <si>
    <t>1701 E MARTIN LUTHER KING JR BLVD</t>
  </si>
  <si>
    <t>SP-2016-0124C</t>
  </si>
  <si>
    <t>Rancho Garza Multi-family</t>
  </si>
  <si>
    <t>3801 BEN GARZA LN</t>
  </si>
  <si>
    <t>SP-2016-0051C</t>
  </si>
  <si>
    <t>Steiner Ranch Multi-Family</t>
  </si>
  <si>
    <t>4306 N QUINLAN PARK RD</t>
  </si>
  <si>
    <t>SP-2016-0153C</t>
  </si>
  <si>
    <t>8712 OLD MANOR RD</t>
  </si>
  <si>
    <t>SP-2016-0025D</t>
  </si>
  <si>
    <t>78724</t>
  </si>
  <si>
    <t>The Grange</t>
  </si>
  <si>
    <t>4704 SUNSET TRL</t>
  </si>
  <si>
    <t>SP-2016-0148C</t>
  </si>
  <si>
    <t>The Nine at Austin</t>
  </si>
  <si>
    <t>2518 LEON ST</t>
  </si>
  <si>
    <t>ThinkEAST - LUA 2</t>
  </si>
  <si>
    <t>SP-2016-0099C.SH</t>
  </si>
  <si>
    <t>SP-2016-0107C</t>
  </si>
  <si>
    <t>University Park Townhomes</t>
  </si>
  <si>
    <t>1000 CONCORDIA AVE</t>
  </si>
  <si>
    <t>SP-2016-0154C</t>
  </si>
  <si>
    <t>Buckingham Estates Condominiums</t>
  </si>
  <si>
    <t>SP-2016-0155C</t>
  </si>
  <si>
    <t>Enclave at Estancia, Phase 4</t>
  </si>
  <si>
    <t>SP-2016-0151D</t>
  </si>
  <si>
    <t>705 NORTH BLUFF DR</t>
  </si>
  <si>
    <t>SP-2016-0093C</t>
  </si>
  <si>
    <t>SP-2016-0139C</t>
  </si>
  <si>
    <t>Parmer Crossing West</t>
  </si>
  <si>
    <t>14023 TOM KEMP LN</t>
  </si>
  <si>
    <t>SP-2016-0085C</t>
  </si>
  <si>
    <t>St. Stephens III</t>
  </si>
  <si>
    <t>5001 PECAN SPRINGS RD</t>
  </si>
  <si>
    <t>SP-2016-0129C</t>
  </si>
  <si>
    <t>AVON at 22nd</t>
  </si>
  <si>
    <t>911 W 22ND ST</t>
  </si>
  <si>
    <t>SP-2016-0044CT.SH</t>
  </si>
  <si>
    <t>513.439.0400</t>
  </si>
  <si>
    <t>512.583.2643</t>
  </si>
  <si>
    <t>512.294.3609</t>
  </si>
  <si>
    <t>The Terrace at Walnut Creek</t>
  </si>
  <si>
    <t>Nick Brown, Bury Inc.</t>
  </si>
  <si>
    <t>Stonelake Domain Phase I (fka IBM 45 Multifamily)</t>
  </si>
  <si>
    <t>SP-2014-0396.CF1</t>
  </si>
  <si>
    <t>SP-2014-0396.CF2</t>
  </si>
  <si>
    <t>Stonelake Domain Phase II (fka IBM 45 Multifamily)</t>
  </si>
  <si>
    <t>Brain Faltesek, LJA Engineering</t>
  </si>
  <si>
    <t>North Bluff II Condos</t>
  </si>
  <si>
    <t>Casey Giles, PSW Real Estate</t>
  </si>
  <si>
    <t>1145 SHADY LN</t>
  </si>
  <si>
    <t>Town Lake Lofts (new submission, fka North Shore Lofts)</t>
  </si>
  <si>
    <t>Matt Dringenberg, Southwest Engineers</t>
  </si>
  <si>
    <t>Norma Divine, Garrett-Ihnen Civil Engineers</t>
  </si>
  <si>
    <t>Colorado Creek Apartments</t>
  </si>
  <si>
    <t>726 Northwestern Condos  (resub of SP-2015-0094CS)</t>
  </si>
  <si>
    <t>11501559, 11299416</t>
  </si>
  <si>
    <t>Hillary Paris, Bury and Partners</t>
  </si>
  <si>
    <t>Davood Salek, Doucet and Associates</t>
  </si>
  <si>
    <t>900 W SLAUGHTER LN</t>
  </si>
  <si>
    <t>Geoff Guerrero, Carlson, Brigance and Doering, Inc.</t>
  </si>
  <si>
    <t>Joan Ternus, The Wuest Group</t>
  </si>
  <si>
    <t>Highland Apartments  (fka Highland Mall Multifamily)</t>
  </si>
  <si>
    <t>2324 WILSON ST</t>
  </si>
  <si>
    <t>1Q16</t>
  </si>
  <si>
    <t>4Q15</t>
  </si>
  <si>
    <t>SP-2015-0595D</t>
  </si>
  <si>
    <t>Amberglen MF</t>
  </si>
  <si>
    <t>9239 AMBERGLEN BLVD</t>
  </si>
  <si>
    <t>Danny Miller, LJA Engineering &amp; Surveying</t>
  </si>
  <si>
    <t>SP-2015-0459C</t>
  </si>
  <si>
    <t>Aspen West Campus</t>
  </si>
  <si>
    <t>1909 RIO GRANDE ST</t>
  </si>
  <si>
    <t>Megan Meyer, Bury-AUS, Inc.</t>
  </si>
  <si>
    <t>SP-2015-0598C</t>
  </si>
  <si>
    <t>Bottom of the Big Hill Condos</t>
  </si>
  <si>
    <t>5005 SPICEWOOD SPRINGS RD</t>
  </si>
  <si>
    <t>SPC-2015-0471C</t>
  </si>
  <si>
    <t>Rich Couch, Cunningham Allen, Inc.</t>
  </si>
  <si>
    <t>Nhat Ho, Civilitude Engineers</t>
  </si>
  <si>
    <t>SP-2015-0550C</t>
  </si>
  <si>
    <t>East 12th City Homes</t>
  </si>
  <si>
    <t>1180 SPRINGDALE RD</t>
  </si>
  <si>
    <t>Jim Witliff, Land Answers, Inc.</t>
  </si>
  <si>
    <t>512.416.6611</t>
  </si>
  <si>
    <t>SP-2015-0579C</t>
  </si>
  <si>
    <t>Enclave at Estancia Condos, Phase III</t>
  </si>
  <si>
    <t>Stephanie Stanford, Bury &amp; Partners</t>
  </si>
  <si>
    <t>SP-2015-0510C</t>
  </si>
  <si>
    <t>Estancia Villa</t>
  </si>
  <si>
    <t>1200 ESTANCIA PKWY</t>
  </si>
  <si>
    <t>Michael Giannetta, Bury &amp; Partners</t>
  </si>
  <si>
    <t>SP-2015-0521C.SH</t>
  </si>
  <si>
    <t>LaMadrid Townhomes</t>
  </si>
  <si>
    <t>11320 MANCHACA RD</t>
  </si>
  <si>
    <t>SP-2015-0473C</t>
  </si>
  <si>
    <t>Lenox Springs</t>
  </si>
  <si>
    <t>10500 S IH 35 SVRD SB</t>
  </si>
  <si>
    <t>James M. Schissler, Jones &amp; Carter, Inc.</t>
  </si>
  <si>
    <t>SP-2015-0531C</t>
  </si>
  <si>
    <t>Lydia Condos</t>
  </si>
  <si>
    <t>1114 E 8TH ST</t>
  </si>
  <si>
    <t>Michelle Brubaker, Thompson Land Engineering</t>
  </si>
  <si>
    <t>SP-2015-0569D</t>
  </si>
  <si>
    <t>8300 BLUFF SPRINGS RD</t>
  </si>
  <si>
    <t>SP-2015-0581C</t>
  </si>
  <si>
    <t>Overture at the Domain</t>
  </si>
  <si>
    <t>3100 KRAMER LN</t>
  </si>
  <si>
    <t>Amir Namakforoosh, Big Red Dog</t>
  </si>
  <si>
    <t>SP-2015-0480C</t>
  </si>
  <si>
    <t>Plaza Saltillo West--Blocks A, B, &amp; C, Capital Metro site</t>
  </si>
  <si>
    <t>901 E 5TH ST</t>
  </si>
  <si>
    <t>Daniel Mahoney, Bury &amp; Partners</t>
  </si>
  <si>
    <t>SP-2015-0479C</t>
  </si>
  <si>
    <t>Plaza Saltillo West--Blocks D &amp; E--Capital Metro site</t>
  </si>
  <si>
    <t>1211 E 5TH ST</t>
  </si>
  <si>
    <t>SP-2015-0562C.SH</t>
  </si>
  <si>
    <t>Ruth Schulze Student Housing Cooperative</t>
  </si>
  <si>
    <t>915 W 22ND ST</t>
  </si>
  <si>
    <t>SP-2015-0491C</t>
  </si>
  <si>
    <t>St. Stephen's Square, Phase Two</t>
  </si>
  <si>
    <t>3807 E 51ST ST</t>
  </si>
  <si>
    <t>SP-2015-0477C</t>
  </si>
  <si>
    <t>The Circle at Nelms MF (resurected SP-2015-0425C)</t>
  </si>
  <si>
    <t>6305 BLUFF SPRINGS RD</t>
  </si>
  <si>
    <t>George A. Gonzalez Jr., Genesis 1 Engineering</t>
  </si>
  <si>
    <t>SP-2015-0566C</t>
  </si>
  <si>
    <t>The Oaks at Tech Ridge, Phase V</t>
  </si>
  <si>
    <t>14201 N IH 35 SVRD NB</t>
  </si>
  <si>
    <t>Scott  J. Foster, Professional Services</t>
  </si>
  <si>
    <t>512.354.4682</t>
  </si>
  <si>
    <t>4q15</t>
  </si>
  <si>
    <t>1q16</t>
  </si>
  <si>
    <t>SP-2016-0056C.F1.SH</t>
  </si>
  <si>
    <t>5406 MIDDLE FISKVILLE RD</t>
  </si>
  <si>
    <t>SP-2016-0237C</t>
  </si>
  <si>
    <t>612 W 6TH ST</t>
  </si>
  <si>
    <t>SP-2016-0266C</t>
  </si>
  <si>
    <t>SP-2016-0227C</t>
  </si>
  <si>
    <t xml:space="preserve">   512.328.0011</t>
  </si>
  <si>
    <t>913 DUNCAN LN</t>
  </si>
  <si>
    <t>SP-2016-0243C</t>
  </si>
  <si>
    <t>Austin Waters</t>
  </si>
  <si>
    <t>13301 CENTER LAKE DR</t>
  </si>
  <si>
    <t>SP-2016-0217C</t>
  </si>
  <si>
    <t>6001 BOLM RD</t>
  </si>
  <si>
    <t>SP-2016-0291C</t>
  </si>
  <si>
    <t>SP-2016-0197C</t>
  </si>
  <si>
    <t>Cameron Heights</t>
  </si>
  <si>
    <t>SP-2016-0250C.SH</t>
  </si>
  <si>
    <t>SP-2016-0251C</t>
  </si>
  <si>
    <t>Deerwood at Lakeline</t>
  </si>
  <si>
    <t>12638 RIDGELINE BLVD</t>
  </si>
  <si>
    <t>SP-2016-0195C</t>
  </si>
  <si>
    <t>East 9th Street Multi-Family</t>
  </si>
  <si>
    <t>703 E 9TH ST</t>
  </si>
  <si>
    <t>SP-2016-0279C</t>
  </si>
  <si>
    <t>Lantana Tract 33</t>
  </si>
  <si>
    <t>6701 RIALTO BLVD</t>
  </si>
  <si>
    <t>SP-2016-0229C.PCA</t>
  </si>
  <si>
    <t>2306 N FM 620 RD</t>
  </si>
  <si>
    <t>SP-2016-0297C</t>
  </si>
  <si>
    <t>SP-2016-0254C</t>
  </si>
  <si>
    <t>The Guthrie</t>
  </si>
  <si>
    <t>SP-2016-0286C</t>
  </si>
  <si>
    <t>SP-2016-0168C.SH</t>
  </si>
  <si>
    <t>The Works at Pleasant Valley Phase 2</t>
  </si>
  <si>
    <t>SP-2016-0263CS</t>
  </si>
  <si>
    <t>SP-2016-0188C</t>
  </si>
  <si>
    <t>SP-2016-0244C</t>
  </si>
  <si>
    <t>Cottages at Lantana</t>
  </si>
  <si>
    <t>5610 WIER HILLS RD</t>
  </si>
  <si>
    <t>SP-2016-0205C</t>
  </si>
  <si>
    <t>9015 CATTLE BARON PATH</t>
  </si>
  <si>
    <t>SP-2016-0241C</t>
  </si>
  <si>
    <t>SP-2016-0233C</t>
  </si>
  <si>
    <t>5210 N LAMAR BLVD</t>
  </si>
  <si>
    <t>SP-2016-0213C</t>
  </si>
  <si>
    <t>The Highlands Multifamily</t>
  </si>
  <si>
    <t>Michael Porvaznik, Jones and Carter</t>
  </si>
  <si>
    <t>721 Congress  (30 story tower)</t>
  </si>
  <si>
    <t>612 W 6TH ST  (multi-story tower)</t>
  </si>
  <si>
    <t>Nick Brown, Stantec Consulting Services</t>
  </si>
  <si>
    <t>Duncan Lane Multifamily</t>
  </si>
  <si>
    <t>Joan Angil Ternus, The Wuest Group</t>
  </si>
  <si>
    <t>512.879.0413</t>
  </si>
  <si>
    <t>Steven Buffum, Brown and Gay Engineers</t>
  </si>
  <si>
    <t>Modern Condos</t>
  </si>
  <si>
    <t>512.749.0733</t>
  </si>
  <si>
    <t>Ruben Madrid, Landmark Engineering</t>
  </si>
  <si>
    <t>11521138, 11297719</t>
  </si>
  <si>
    <t>Boulevard City Homes  (resub of SP-2016-0197C)</t>
  </si>
  <si>
    <t>9201 CAMERON RD</t>
  </si>
  <si>
    <t>11538455, 11354093</t>
  </si>
  <si>
    <t>Castle Hlll Apartments  (resub of SP-2016-0251C)</t>
  </si>
  <si>
    <t>Andrew S. Evans, Kimbley-Horn and Associates</t>
  </si>
  <si>
    <t>512.328.0111</t>
  </si>
  <si>
    <t>The Lynd at Lake Travis</t>
  </si>
  <si>
    <t>Ricardo De Camp, Big Red Dog Engineering</t>
  </si>
  <si>
    <t>11540070, 11327343</t>
  </si>
  <si>
    <t>Newington Apartment Homes  (resub of SP-2015-0167C)</t>
  </si>
  <si>
    <t>3300 GONZALES ST</t>
  </si>
  <si>
    <t>Michael Reyes, Big Red Dog Engineers</t>
  </si>
  <si>
    <t>Nhat Ho, Civilitude, LC</t>
  </si>
  <si>
    <t>Wickersham Multifamily (resub of SP-2016-0153C)</t>
  </si>
  <si>
    <t>11518753, 11320769</t>
  </si>
  <si>
    <t>The South Congress 69</t>
  </si>
  <si>
    <t>Lisa Foret, Garrett-Ihnen Civil Engineers</t>
  </si>
  <si>
    <t xml:space="preserve"> John Miksch, Jones and Carter Inc.</t>
  </si>
  <si>
    <t>Goodnight Ranch Condos</t>
  </si>
  <si>
    <t>Pearson Place Clusters East  (resub of SP-2015-0209C)</t>
  </si>
  <si>
    <t>11533844, 11346167</t>
  </si>
  <si>
    <t>Jerret Daw, Big Red Dog Engineers</t>
  </si>
  <si>
    <t>Lamar at North Loop Mixed Use MF</t>
  </si>
  <si>
    <t>Wells Branch Center</t>
  </si>
  <si>
    <t>Farmhouse  (fka Keesee Tract)</t>
  </si>
  <si>
    <t>2Q16</t>
  </si>
  <si>
    <t>2q16</t>
  </si>
  <si>
    <t>Almost as many units received full entitlements in the form of an approved site plan during</t>
  </si>
  <si>
    <t>SP-2012-0434C(XT1)</t>
  </si>
  <si>
    <t>SP-2016-0413C</t>
  </si>
  <si>
    <t>SP-2016-0414C</t>
  </si>
  <si>
    <t>SP-2016-0391C</t>
  </si>
  <si>
    <t>SP-2016-0377C</t>
  </si>
  <si>
    <t>SP-2012-0164C.SH(XT1)</t>
  </si>
  <si>
    <t>SP-2016-0445C</t>
  </si>
  <si>
    <t>11604288, 10874636</t>
  </si>
  <si>
    <t>11595362, 11398540</t>
  </si>
  <si>
    <t>Pressler Park West (resub of SP-2015-0352C)</t>
  </si>
  <si>
    <t>11595375, 11398530</t>
  </si>
  <si>
    <t>Pressler Park East (resub of SP-2015-0351C)</t>
  </si>
  <si>
    <t>11586407, 11397813</t>
  </si>
  <si>
    <t>48 East Ave. (resub of SP-2015-0349C)</t>
  </si>
  <si>
    <t>11580945, 11383692</t>
  </si>
  <si>
    <t>Brighton Gardens (resub of SP-2015-0314C)</t>
  </si>
  <si>
    <t>11581847, 10765425</t>
  </si>
  <si>
    <t>SP-2013-0289C(XT1)</t>
  </si>
  <si>
    <t>11558849, 10990286</t>
  </si>
  <si>
    <t>11604954, 11411237</t>
  </si>
  <si>
    <t>310 Comal  (resub SP-2015-0390C)</t>
  </si>
  <si>
    <t>SP-2016-0454C</t>
  </si>
  <si>
    <t>11608052, 11414499</t>
  </si>
  <si>
    <t>6500 Bunet Apartments/Retail  (resub of SP-2015-0402C)</t>
  </si>
  <si>
    <t>Multifamily Project Status Changes During the Third Quarter, 2016</t>
  </si>
  <si>
    <t xml:space="preserve">--with current Status shown regardless of which other Status categories the project passed through during the quarter. </t>
  </si>
  <si>
    <t>(regardless</t>
  </si>
  <si>
    <t>of change</t>
  </si>
  <si>
    <t xml:space="preserve">during the </t>
  </si>
  <si>
    <t>Unique ID</t>
  </si>
  <si>
    <t>address point</t>
  </si>
  <si>
    <t>add point comment</t>
  </si>
  <si>
    <t>ZIP Code</t>
  </si>
  <si>
    <t>quarter)</t>
  </si>
  <si>
    <t xml:space="preserve">NEW SUBMISSIONS </t>
  </si>
  <si>
    <r>
      <rPr>
        <sz val="16"/>
        <color indexed="60"/>
        <rFont val="Times New Roman"/>
        <family val="1"/>
      </rPr>
      <t xml:space="preserve">Unit figures in </t>
    </r>
    <r>
      <rPr>
        <b/>
        <sz val="16"/>
        <color indexed="60"/>
        <rFont val="Times New Roman"/>
        <family val="1"/>
      </rPr>
      <t>bold</t>
    </r>
    <r>
      <rPr>
        <sz val="16"/>
        <color indexed="60"/>
        <rFont val="Times New Roman"/>
        <family val="1"/>
      </rPr>
      <t xml:space="preserve"> are approximations</t>
    </r>
  </si>
  <si>
    <t>SP-2016-0402C</t>
  </si>
  <si>
    <t>1212 E 7th</t>
  </si>
  <si>
    <t>1212 E 7TH ST</t>
  </si>
  <si>
    <t>SP-2016-0428C</t>
  </si>
  <si>
    <t>2100 Rio Grande</t>
  </si>
  <si>
    <t>2100 RIO GRANDE ST</t>
  </si>
  <si>
    <t>SP-2016-0056C.F2.SH</t>
  </si>
  <si>
    <t>SP-2016-0334C</t>
  </si>
  <si>
    <t>2709 East 5th Mixed Use</t>
  </si>
  <si>
    <t>2709 E 5TH ST</t>
  </si>
  <si>
    <t>Thomas Lombardi, Big Red Dog Inc.</t>
  </si>
  <si>
    <t>SP-2016-0447C</t>
  </si>
  <si>
    <t>Aura Riverside</t>
  </si>
  <si>
    <t>6201 E RIVERSIDE DR</t>
  </si>
  <si>
    <t>Brian Parker, Kimley Horn and Associates</t>
  </si>
  <si>
    <t>SP-2016-0308C.SH</t>
  </si>
  <si>
    <t>Goodnight Ranch Apartments</t>
  </si>
  <si>
    <t>2022 E SLAUGHTER LN</t>
  </si>
  <si>
    <t>SP-2016-0380C</t>
  </si>
  <si>
    <t>Creekside Apartments (1 single structure)</t>
  </si>
  <si>
    <t>7104 CREEKSIDE DR</t>
  </si>
  <si>
    <t>Marcos Dequeiroga, SEC Solutions</t>
  </si>
  <si>
    <t>512.785.8446</t>
  </si>
  <si>
    <t>SP-2016-0437C</t>
  </si>
  <si>
    <t>Fusion Flats</t>
  </si>
  <si>
    <t>8401 S 1ST ST</t>
  </si>
  <si>
    <t>Joel Wixson, Kimley Horn and Associates</t>
  </si>
  <si>
    <t>SP-2016-0431C</t>
  </si>
  <si>
    <t>Mariposa Flats</t>
  </si>
  <si>
    <t>1901 MARIPOSA DR</t>
  </si>
  <si>
    <t>SP-2016-0438D</t>
  </si>
  <si>
    <t>Mogley Multifamily</t>
  </si>
  <si>
    <t>13401 WIRE RD</t>
  </si>
  <si>
    <t>78641</t>
  </si>
  <si>
    <t>Kristi Mosby, Mogley Enterprises</t>
  </si>
  <si>
    <t>512.670.1522</t>
  </si>
  <si>
    <t>SP-2016-0395C</t>
  </si>
  <si>
    <t>SOCO II Apartments</t>
  </si>
  <si>
    <t>6001 S CONGRESS AVE</t>
  </si>
  <si>
    <t>Anna Hoge, Consort, Inc.</t>
  </si>
  <si>
    <t>512.469.0500</t>
  </si>
  <si>
    <t>SP-2016-0416C</t>
  </si>
  <si>
    <t>Sunshine Townhouse Complex</t>
  </si>
  <si>
    <t>5605 SUNSHINE DR</t>
  </si>
  <si>
    <t>Jacob Svrcek, Austin Civil Engineering</t>
  </si>
  <si>
    <t>SP-2016-0315C</t>
  </si>
  <si>
    <t>The Guthrie II</t>
  </si>
  <si>
    <t>3215 GONZALES ST</t>
  </si>
  <si>
    <t>Michael Reyes, Big Red Dog Inc.</t>
  </si>
  <si>
    <t>SP-2016-0310C</t>
  </si>
  <si>
    <t>University Park Condominiums</t>
  </si>
  <si>
    <t>3500 HARMON AVE</t>
  </si>
  <si>
    <t>SP-2016-0329C</t>
  </si>
  <si>
    <t>Winflo Townhomes</t>
  </si>
  <si>
    <t>804 WINFLO DR</t>
  </si>
  <si>
    <t>Javier Barajas, Landmark Engineering</t>
  </si>
  <si>
    <t>SP-2016-0330C.MGA</t>
  </si>
  <si>
    <t>1300 Dittmar</t>
  </si>
  <si>
    <t>1322 W DITTMAR RD</t>
  </si>
  <si>
    <t>Gabe Bruehl, KBGE</t>
  </si>
  <si>
    <t>SP-2016-0348C</t>
  </si>
  <si>
    <t>17th Street Condos</t>
  </si>
  <si>
    <t>3406 E 17TH ST</t>
  </si>
  <si>
    <t>Diane Bernal, Professional StruCIVIL Engineers</t>
  </si>
  <si>
    <t>512.238.6422</t>
  </si>
  <si>
    <t>SP-2016-0408C</t>
  </si>
  <si>
    <t xml:space="preserve">Christica Condominiums - Phase Two </t>
  </si>
  <si>
    <t>6409 HUDSON BEND RD</t>
  </si>
  <si>
    <t>SP-2016-0422C</t>
  </si>
  <si>
    <t>Sundridge Condominiums</t>
  </si>
  <si>
    <t>2701 SUNRIDGE DR</t>
  </si>
  <si>
    <t>SP-2016-0424C</t>
  </si>
  <si>
    <t>Webberville Apartments</t>
  </si>
  <si>
    <t>1148 WEBBERVILLE RD</t>
  </si>
  <si>
    <t>SPC-2016-0453C</t>
  </si>
  <si>
    <t>Westlake Residential</t>
  </si>
  <si>
    <t>800 N CAPITAL OF TEXAS HWY SB</t>
  </si>
  <si>
    <t>SP-2016-0???</t>
  </si>
  <si>
    <t>Alta Tech Ridge Apartments</t>
  </si>
  <si>
    <t>12408 DESSAU RD</t>
  </si>
  <si>
    <t>Marisa Keiser, Big Red Dog Inc.</t>
  </si>
  <si>
    <t>n =</t>
  </si>
  <si>
    <t>SITE PLAN APPROVALS</t>
  </si>
  <si>
    <t>INITIATED CONSTRUCTION</t>
  </si>
  <si>
    <t>COMPLETED CONSTRUCTION</t>
  </si>
  <si>
    <t>608 W ST JOHNS AVE</t>
  </si>
  <si>
    <t>SP-2016-0458C</t>
  </si>
  <si>
    <t>St. Johns Multifamily</t>
  </si>
  <si>
    <t>SP-2013-0449C</t>
  </si>
  <si>
    <t>92 Red River Street</t>
  </si>
  <si>
    <t>Waller Park Place (to include three towers)</t>
  </si>
  <si>
    <t>Skyloft  (fka 23 Nueces)</t>
  </si>
  <si>
    <t>Clarissa Davis</t>
  </si>
  <si>
    <t>construction or completed between 01-01-92 through 10-01-16</t>
  </si>
  <si>
    <t xml:space="preserve">Live Oak Apartments at Southpark Meadows </t>
  </si>
  <si>
    <t>Domain Multifamily Parkside, Block M</t>
  </si>
  <si>
    <t>Domain Multifamily Parkside, Block N</t>
  </si>
  <si>
    <t>SP-2014-0365C</t>
  </si>
  <si>
    <t>Burnet Road Residential</t>
  </si>
  <si>
    <t>6444 Burent Road</t>
  </si>
  <si>
    <t>70 RAINEY ST</t>
  </si>
  <si>
    <t>The Oaks at Techridge Phase III</t>
  </si>
  <si>
    <t>Jonah Mankovsky, Stantec Consulting</t>
  </si>
  <si>
    <t>3Q16</t>
  </si>
  <si>
    <t>Northshore Apartments  (fka Green Water Mixed Use)</t>
  </si>
  <si>
    <t>Austin Proper  (fka Block 188…a section of Seaholm)</t>
  </si>
  <si>
    <t>Ethos I  (fka Marbella Multifamily)</t>
  </si>
  <si>
    <t>Ethos II  (fka Marbella Multifamily, Phase II)</t>
  </si>
  <si>
    <t>Ethos III  (fka Marbella Multifamily, Phase III)</t>
  </si>
  <si>
    <t>Seaholm Residences  (resub of SP-2012-0116C)</t>
  </si>
  <si>
    <t>Millenium Rainey Street</t>
  </si>
  <si>
    <t>The Development Pipeline from:  01-01-92 through 10-01-16</t>
  </si>
  <si>
    <t>What's New from 04-01-16 through 10-01-16:</t>
  </si>
  <si>
    <t xml:space="preserve">    New projects with Site Plans Under Review:  23</t>
  </si>
  <si>
    <t xml:space="preserve">    Projects that were Approved:  14</t>
  </si>
  <si>
    <t xml:space="preserve">    Projects that initiated Construction:  10</t>
  </si>
  <si>
    <t xml:space="preserve">    Projects that were Completed:  8</t>
  </si>
  <si>
    <t>3q16</t>
  </si>
  <si>
    <t>How much longer can this go on?  Although the total number of newly submitted units</t>
  </si>
  <si>
    <t>incoming product is nothing less than staggering.</t>
  </si>
  <si>
    <t>is a little below the number of proposed new units from previous quarters, the amount of</t>
  </si>
  <si>
    <t>Roughly 2,400 units spread across 23 different projects were submitted for formal site</t>
  </si>
  <si>
    <t>plan review with the City of Austin's Development Services Department.</t>
  </si>
  <si>
    <t>the quarter and can now begin construction.  And ten developments began construction</t>
  </si>
  <si>
    <t xml:space="preserve">of almost 2,500 new units and another eight projects reached completion, delivering </t>
  </si>
  <si>
    <t>just over 2,400 units to the market.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</si>
</sst>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mmm\-yy_)"/>
    <numFmt numFmtId="166" formatCode="0_)"/>
    <numFmt numFmtId="167" formatCode="mm/dd/yy"/>
    <numFmt numFmtId="168" formatCode="dd\-mmm\-yy"/>
    <numFmt numFmtId="169" formatCode="#,##0.0"/>
    <numFmt numFmtId="170" formatCode="0.0%"/>
    <numFmt numFmtId="171" formatCode="0.0"/>
  </numFmts>
  <fonts count="89">
    <font>
      <sz val="12"/>
      <name val="Arial"/>
      <family val="0"/>
    </font>
    <font>
      <sz val="12"/>
      <color indexed="8"/>
      <name val="Times New Roman"/>
      <family val="2"/>
    </font>
    <font>
      <sz val="18"/>
      <name val="Arial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9"/>
      <color indexed="12"/>
      <name val="Arial"/>
      <family val="2"/>
    </font>
    <font>
      <b/>
      <sz val="24"/>
      <color indexed="12"/>
      <name val="Times New Roman"/>
      <family val="1"/>
    </font>
    <font>
      <b/>
      <sz val="18"/>
      <color indexed="53"/>
      <name val="Times New Roman"/>
      <family val="1"/>
    </font>
    <font>
      <sz val="10"/>
      <name val="MS Sans Serif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b/>
      <sz val="20"/>
      <color indexed="20"/>
      <name val="Arial"/>
      <family val="2"/>
    </font>
    <font>
      <b/>
      <sz val="36"/>
      <color indexed="53"/>
      <name val="Arial"/>
      <family val="2"/>
    </font>
    <font>
      <b/>
      <u val="single"/>
      <sz val="2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b/>
      <sz val="12"/>
      <color indexed="10"/>
      <name val="Times New Roman"/>
      <family val="1"/>
    </font>
    <font>
      <b/>
      <sz val="20"/>
      <color indexed="10"/>
      <name val="Arial"/>
      <family val="2"/>
    </font>
    <font>
      <b/>
      <sz val="24"/>
      <name val="Arial"/>
      <family val="2"/>
    </font>
    <font>
      <b/>
      <sz val="8"/>
      <name val="Tahoma"/>
      <family val="2"/>
    </font>
    <font>
      <sz val="14"/>
      <name val="Tahoma"/>
      <family val="2"/>
    </font>
    <font>
      <b/>
      <sz val="12"/>
      <color indexed="60"/>
      <name val="Arial"/>
      <family val="2"/>
    </font>
    <font>
      <sz val="12"/>
      <color indexed="60"/>
      <name val="Times New Roman"/>
      <family val="1"/>
    </font>
    <font>
      <b/>
      <sz val="12"/>
      <color indexed="60"/>
      <name val="Times New Roman"/>
      <family val="1"/>
    </font>
    <font>
      <b/>
      <sz val="18"/>
      <name val="Arial"/>
      <family val="2"/>
    </font>
    <font>
      <b/>
      <sz val="20"/>
      <color indexed="10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sz val="16"/>
      <name val="Times New Roman"/>
      <family val="1"/>
    </font>
    <font>
      <sz val="20"/>
      <name val="Times New Roman"/>
      <family val="1"/>
    </font>
    <font>
      <b/>
      <sz val="16"/>
      <color indexed="10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8"/>
      <color indexed="12"/>
      <name val="Arial"/>
      <family val="2"/>
    </font>
    <font>
      <b/>
      <sz val="12"/>
      <color indexed="20"/>
      <name val="Times New Roman"/>
      <family val="1"/>
    </font>
    <font>
      <b/>
      <sz val="16"/>
      <color indexed="60"/>
      <name val="Times New Roman"/>
      <family val="1"/>
    </font>
    <font>
      <sz val="16"/>
      <color indexed="60"/>
      <name val="Times New Roman"/>
      <family val="1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20"/>
      <color rgb="FFFF0000"/>
      <name val="Times New Roman"/>
      <family val="1"/>
    </font>
    <font>
      <b/>
      <sz val="12"/>
      <color rgb="FFC00000"/>
      <name val="Times New Roman"/>
      <family val="1"/>
    </font>
    <font>
      <b/>
      <sz val="16"/>
      <color rgb="FFFF0000"/>
      <name val="Times New Roman"/>
      <family val="1"/>
    </font>
    <font>
      <sz val="12"/>
      <color rgb="FF0000FF"/>
      <name val="Times New Roman"/>
      <family val="1"/>
    </font>
    <font>
      <sz val="14"/>
      <color theme="1"/>
      <name val="Times New Roman"/>
      <family val="1"/>
    </font>
    <font>
      <sz val="12"/>
      <color rgb="FFC00000"/>
      <name val="Times New Roman"/>
      <family val="1"/>
    </font>
    <font>
      <b/>
      <sz val="16"/>
      <color rgb="FFC00000"/>
      <name val="Times New Roman"/>
      <family val="1"/>
    </font>
    <font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indexed="51"/>
      </patternFill>
    </fill>
    <fill>
      <patternFill patternType="gray0625">
        <bgColor indexed="51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/>
      <right style="thin">
        <color indexed="12"/>
      </right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/>
    </border>
    <border>
      <left style="thin">
        <color indexed="12"/>
      </left>
      <right style="thin">
        <color indexed="12"/>
      </right>
      <top/>
      <bottom/>
    </border>
    <border>
      <left style="thin">
        <color indexed="12"/>
      </left>
      <right style="thin">
        <color indexed="12"/>
      </right>
      <top/>
      <bottom style="thin">
        <color indexed="12"/>
      </bottom>
    </border>
    <border>
      <left/>
      <right/>
      <top style="medium">
        <color indexed="12"/>
      </top>
      <bottom/>
    </border>
    <border>
      <left/>
      <right/>
      <top/>
      <bottom style="medium">
        <color indexed="5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center"/>
      <protection/>
    </xf>
    <xf numFmtId="167" fontId="4" fillId="0" borderId="0" xfId="0" applyNumberFormat="1" applyFont="1" applyAlignment="1" applyProtection="1">
      <alignment horizontal="center"/>
      <protection/>
    </xf>
    <xf numFmtId="165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fill"/>
      <protection/>
    </xf>
    <xf numFmtId="0" fontId="4" fillId="0" borderId="0" xfId="0" applyFont="1" applyAlignment="1" applyProtection="1" quotePrefix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3" fontId="4" fillId="0" borderId="0" xfId="0" applyNumberFormat="1" applyFont="1" applyAlignment="1" quotePrefix="1">
      <alignment/>
    </xf>
    <xf numFmtId="165" fontId="5" fillId="0" borderId="0" xfId="0" applyNumberFormat="1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"/>
      <protection/>
    </xf>
    <xf numFmtId="164" fontId="4" fillId="0" borderId="0" xfId="0" applyNumberFormat="1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0" fontId="7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NumberFormat="1" applyFont="1" applyAlignment="1" quotePrefix="1">
      <alignment horizontal="left"/>
    </xf>
    <xf numFmtId="0" fontId="4" fillId="0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/>
    </xf>
    <xf numFmtId="0" fontId="4" fillId="0" borderId="0" xfId="58" applyNumberFormat="1" applyFont="1" quotePrefix="1">
      <alignment/>
      <protection/>
    </xf>
    <xf numFmtId="0" fontId="4" fillId="0" borderId="0" xfId="58" applyNumberFormat="1" applyFont="1" applyAlignment="1" quotePrefix="1">
      <alignment horizontal="left"/>
      <protection/>
    </xf>
    <xf numFmtId="14" fontId="4" fillId="0" borderId="0" xfId="58" applyNumberFormat="1" applyFont="1" applyAlignment="1">
      <alignment horizontal="center"/>
      <protection/>
    </xf>
    <xf numFmtId="0" fontId="4" fillId="0" borderId="0" xfId="58" applyNumberFormat="1" applyFont="1">
      <alignment/>
      <protection/>
    </xf>
    <xf numFmtId="0" fontId="4" fillId="0" borderId="0" xfId="58" applyNumberFormat="1" applyFont="1" applyAlignment="1">
      <alignment horizontal="left"/>
      <protection/>
    </xf>
    <xf numFmtId="0" fontId="4" fillId="0" borderId="0" xfId="58" applyNumberFormat="1" applyFont="1" applyAlignment="1" quotePrefix="1">
      <alignment horizontal="center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5" fillId="34" borderId="11" xfId="0" applyFont="1" applyFill="1" applyBorder="1" applyAlignment="1" applyProtection="1">
      <alignment horizontal="center"/>
      <protection/>
    </xf>
    <xf numFmtId="0" fontId="5" fillId="34" borderId="11" xfId="0" applyFont="1" applyFill="1" applyBorder="1" applyAlignment="1" applyProtection="1">
      <alignment/>
      <protection/>
    </xf>
    <xf numFmtId="3" fontId="5" fillId="34" borderId="11" xfId="0" applyNumberFormat="1" applyFont="1" applyFill="1" applyBorder="1" applyAlignment="1" applyProtection="1">
      <alignment horizontal="center"/>
      <protection/>
    </xf>
    <xf numFmtId="167" fontId="5" fillId="34" borderId="11" xfId="0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14" fillId="0" borderId="0" xfId="0" applyFont="1" applyAlignment="1" applyProtection="1" quotePrefix="1">
      <alignment horizontal="left"/>
      <protection/>
    </xf>
    <xf numFmtId="2" fontId="4" fillId="0" borderId="0" xfId="0" applyNumberFormat="1" applyFont="1" applyAlignment="1" quotePrefix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NumberFormat="1" applyFont="1" applyAlignment="1" quotePrefix="1">
      <alignment horizontal="center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167" fontId="4" fillId="0" borderId="0" xfId="0" applyNumberFormat="1" applyFont="1" applyFill="1" applyBorder="1" applyAlignment="1">
      <alignment horizontal="center" wrapText="1"/>
    </xf>
    <xf numFmtId="168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59" applyFont="1" applyFill="1" applyBorder="1" applyAlignment="1">
      <alignment horizontal="left" wrapText="1"/>
      <protection/>
    </xf>
    <xf numFmtId="0" fontId="16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17" xfId="0" applyFont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 quotePrefix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Alignment="1" applyProtection="1">
      <alignment horizontal="center"/>
      <protection/>
    </xf>
    <xf numFmtId="2" fontId="5" fillId="34" borderId="11" xfId="0" applyNumberFormat="1" applyFont="1" applyFill="1" applyBorder="1" applyAlignment="1" applyProtection="1">
      <alignment horizontal="center"/>
      <protection/>
    </xf>
    <xf numFmtId="2" fontId="4" fillId="0" borderId="16" xfId="0" applyNumberFormat="1" applyFont="1" applyBorder="1" applyAlignment="1">
      <alignment horizontal="center"/>
    </xf>
    <xf numFmtId="0" fontId="22" fillId="0" borderId="0" xfId="0" applyFont="1" applyAlignment="1" applyProtection="1">
      <alignment horizontal="left"/>
      <protection/>
    </xf>
    <xf numFmtId="1" fontId="4" fillId="0" borderId="0" xfId="0" applyNumberFormat="1" applyFont="1" applyAlignment="1" quotePrefix="1">
      <alignment horizontal="center"/>
    </xf>
    <xf numFmtId="171" fontId="4" fillId="0" borderId="0" xfId="0" applyNumberFormat="1" applyFont="1" applyAlignment="1">
      <alignment horizontal="center"/>
    </xf>
    <xf numFmtId="0" fontId="4" fillId="0" borderId="0" xfId="58" applyNumberFormat="1" applyFont="1" applyAlignment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 quotePrefix="1">
      <alignment horizontal="center"/>
      <protection/>
    </xf>
    <xf numFmtId="0" fontId="17" fillId="0" borderId="0" xfId="52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171" fontId="4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60" applyFont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 applyProtection="1" quotePrefix="1">
      <alignment horizontal="center"/>
      <protection locked="0"/>
    </xf>
    <xf numFmtId="0" fontId="28" fillId="0" borderId="0" xfId="0" applyFont="1" applyAlignment="1" applyProtection="1">
      <alignment horizontal="left"/>
      <protection/>
    </xf>
    <xf numFmtId="3" fontId="25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80" fillId="0" borderId="0" xfId="0" applyFont="1" applyAlignment="1" quotePrefix="1">
      <alignment horizontal="center"/>
    </xf>
    <xf numFmtId="0" fontId="81" fillId="0" borderId="0" xfId="0" applyFont="1" applyAlignment="1" quotePrefix="1">
      <alignment horizontal="center"/>
    </xf>
    <xf numFmtId="0" fontId="30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13" fillId="0" borderId="0" xfId="0" applyFont="1" applyAlignment="1" applyProtection="1">
      <alignment horizontal="center"/>
      <protection/>
    </xf>
    <xf numFmtId="0" fontId="6" fillId="0" borderId="0" xfId="0" applyFont="1" applyAlignment="1" quotePrefix="1">
      <alignment/>
    </xf>
    <xf numFmtId="0" fontId="6" fillId="0" borderId="0" xfId="0" applyFont="1" applyAlignment="1">
      <alignment/>
    </xf>
    <xf numFmtId="0" fontId="33" fillId="0" borderId="0" xfId="0" applyFont="1" applyAlignment="1" applyProtection="1">
      <alignment horizontal="left"/>
      <protection/>
    </xf>
    <xf numFmtId="0" fontId="82" fillId="0" borderId="0" xfId="0" applyFont="1" applyAlignment="1" quotePrefix="1">
      <alignment/>
    </xf>
    <xf numFmtId="0" fontId="83" fillId="0" borderId="0" xfId="0" applyFont="1" applyAlignment="1" applyProtection="1">
      <alignment/>
      <protection locked="0"/>
    </xf>
    <xf numFmtId="0" fontId="63" fillId="0" borderId="0" xfId="56" applyFont="1" applyAlignment="1" applyProtection="1">
      <alignment horizontal="center"/>
      <protection locked="0"/>
    </xf>
    <xf numFmtId="0" fontId="63" fillId="0" borderId="0" xfId="0" applyFont="1" applyAlignment="1" applyProtection="1">
      <alignment horizontal="left"/>
      <protection locked="0"/>
    </xf>
    <xf numFmtId="0" fontId="63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3" fillId="0" borderId="0" xfId="0" applyFont="1" applyAlignment="1" applyProtection="1">
      <alignment horizontal="center"/>
      <protection locked="0"/>
    </xf>
    <xf numFmtId="0" fontId="63" fillId="0" borderId="0" xfId="0" applyFont="1" applyAlignment="1">
      <alignment horizontal="center"/>
    </xf>
    <xf numFmtId="14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Border="1" applyAlignment="1">
      <alignment horizontal="center"/>
    </xf>
    <xf numFmtId="2" fontId="63" fillId="0" borderId="0" xfId="0" applyNumberFormat="1" applyFont="1" applyAlignment="1" applyProtection="1">
      <alignment horizontal="center"/>
      <protection locked="0"/>
    </xf>
    <xf numFmtId="0" fontId="63" fillId="0" borderId="0" xfId="0" applyFont="1" applyAlignment="1">
      <alignment horizontal="left"/>
    </xf>
    <xf numFmtId="22" fontId="63" fillId="0" borderId="0" xfId="0" applyNumberFormat="1" applyFont="1" applyAlignment="1" applyProtection="1" quotePrefix="1">
      <alignment horizontal="center"/>
      <protection locked="0"/>
    </xf>
    <xf numFmtId="2" fontId="63" fillId="0" borderId="0" xfId="0" applyNumberFormat="1" applyFont="1" applyAlignment="1">
      <alignment horizontal="center"/>
    </xf>
    <xf numFmtId="0" fontId="63" fillId="0" borderId="0" xfId="0" applyNumberFormat="1" applyFont="1" applyAlignment="1">
      <alignment horizontal="center"/>
    </xf>
    <xf numFmtId="171" fontId="63" fillId="0" borderId="0" xfId="0" applyNumberFormat="1" applyFont="1" applyAlignment="1">
      <alignment horizontal="center"/>
    </xf>
    <xf numFmtId="0" fontId="78" fillId="0" borderId="0" xfId="0" applyFont="1" applyAlignment="1">
      <alignment horizontal="center"/>
    </xf>
    <xf numFmtId="1" fontId="63" fillId="0" borderId="0" xfId="0" applyNumberFormat="1" applyFont="1" applyAlignment="1">
      <alignment horizontal="center"/>
    </xf>
    <xf numFmtId="167" fontId="63" fillId="0" borderId="0" xfId="0" applyNumberFormat="1" applyFont="1" applyAlignment="1">
      <alignment horizontal="center"/>
    </xf>
    <xf numFmtId="0" fontId="63" fillId="0" borderId="0" xfId="0" applyNumberFormat="1" applyFont="1" applyAlignment="1" quotePrefix="1">
      <alignment horizontal="left"/>
    </xf>
    <xf numFmtId="0" fontId="63" fillId="0" borderId="0" xfId="0" applyNumberFormat="1" applyFont="1" applyAlignment="1" quotePrefix="1">
      <alignment/>
    </xf>
    <xf numFmtId="0" fontId="63" fillId="0" borderId="0" xfId="0" applyNumberFormat="1" applyFont="1" applyAlignment="1" quotePrefix="1">
      <alignment horizontal="center"/>
    </xf>
    <xf numFmtId="0" fontId="63" fillId="0" borderId="0" xfId="58" applyNumberFormat="1" applyFont="1" applyAlignment="1" quotePrefix="1">
      <alignment horizontal="center"/>
      <protection/>
    </xf>
    <xf numFmtId="14" fontId="63" fillId="0" borderId="0" xfId="0" applyNumberFormat="1" applyFont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0" xfId="0" applyNumberFormat="1" applyFont="1" applyAlignment="1">
      <alignment horizontal="left"/>
    </xf>
    <xf numFmtId="2" fontId="63" fillId="0" borderId="0" xfId="0" applyNumberFormat="1" applyFont="1" applyAlignment="1" quotePrefix="1">
      <alignment horizontal="center"/>
    </xf>
    <xf numFmtId="0" fontId="63" fillId="0" borderId="0" xfId="0" applyNumberFormat="1" applyFont="1" applyAlignment="1">
      <alignment/>
    </xf>
    <xf numFmtId="0" fontId="78" fillId="0" borderId="0" xfId="0" applyNumberFormat="1" applyFont="1" applyAlignment="1" quotePrefix="1">
      <alignment horizontal="center"/>
    </xf>
    <xf numFmtId="3" fontId="63" fillId="0" borderId="0" xfId="0" applyNumberFormat="1" applyFont="1" applyAlignment="1">
      <alignment horizontal="center"/>
    </xf>
    <xf numFmtId="14" fontId="63" fillId="0" borderId="0" xfId="0" applyNumberFormat="1" applyFont="1" applyAlignment="1" quotePrefix="1">
      <alignment horizontal="center"/>
    </xf>
    <xf numFmtId="0" fontId="63" fillId="0" borderId="0" xfId="0" applyFont="1" applyAlignment="1">
      <alignment horizontal="right"/>
    </xf>
    <xf numFmtId="165" fontId="84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>
      <alignment horizontal="center"/>
      <protection/>
    </xf>
    <xf numFmtId="0" fontId="63" fillId="0" borderId="0" xfId="0" applyFont="1" applyAlignment="1" applyProtection="1">
      <alignment horizontal="left"/>
      <protection/>
    </xf>
    <xf numFmtId="166" fontId="78" fillId="0" borderId="0" xfId="0" applyNumberFormat="1" applyFont="1" applyAlignment="1" applyProtection="1">
      <alignment horizontal="center"/>
      <protection/>
    </xf>
    <xf numFmtId="37" fontId="63" fillId="0" borderId="0" xfId="0" applyNumberFormat="1" applyFont="1" applyAlignment="1" applyProtection="1">
      <alignment horizontal="center"/>
      <protection/>
    </xf>
    <xf numFmtId="0" fontId="63" fillId="0" borderId="0" xfId="0" applyFont="1" applyAlignment="1" applyProtection="1" quotePrefix="1">
      <alignment horizontal="center"/>
      <protection locked="0"/>
    </xf>
    <xf numFmtId="0" fontId="63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22" fontId="4" fillId="0" borderId="0" xfId="0" applyNumberFormat="1" applyFont="1" applyAlignment="1" applyProtection="1" quotePrefix="1">
      <alignment horizontal="center"/>
      <protection locked="0"/>
    </xf>
    <xf numFmtId="0" fontId="4" fillId="0" borderId="0" xfId="56" applyFont="1" applyAlignment="1" applyProtection="1">
      <alignment horizontal="center"/>
      <protection locked="0"/>
    </xf>
    <xf numFmtId="0" fontId="40" fillId="0" borderId="0" xfId="52" applyFont="1" applyAlignment="1" applyProtection="1">
      <alignment/>
      <protection/>
    </xf>
    <xf numFmtId="170" fontId="4" fillId="0" borderId="0" xfId="0" applyNumberFormat="1" applyFont="1" applyAlignment="1">
      <alignment horizontal="center"/>
    </xf>
    <xf numFmtId="0" fontId="4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33" borderId="18" xfId="0" applyFont="1" applyFill="1" applyBorder="1" applyAlignment="1" applyProtection="1">
      <alignment horizontal="left"/>
      <protection/>
    </xf>
    <xf numFmtId="0" fontId="4" fillId="33" borderId="19" xfId="0" applyFont="1" applyFill="1" applyBorder="1" applyAlignment="1" applyProtection="1">
      <alignment horizont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9" xfId="0" applyFont="1" applyFill="1" applyBorder="1" applyAlignment="1" applyProtection="1">
      <alignment horizontal="right"/>
      <protection/>
    </xf>
    <xf numFmtId="3" fontId="4" fillId="33" borderId="19" xfId="0" applyNumberFormat="1" applyFont="1" applyFill="1" applyBorder="1" applyAlignment="1" applyProtection="1">
      <alignment horizontal="center"/>
      <protection/>
    </xf>
    <xf numFmtId="2" fontId="4" fillId="33" borderId="19" xfId="0" applyNumberFormat="1" applyFont="1" applyFill="1" applyBorder="1" applyAlignment="1" applyProtection="1">
      <alignment horizontal="center"/>
      <protection/>
    </xf>
    <xf numFmtId="167" fontId="4" fillId="33" borderId="19" xfId="0" applyNumberFormat="1" applyFont="1" applyFill="1" applyBorder="1" applyAlignment="1" applyProtection="1">
      <alignment horizontal="center"/>
      <protection/>
    </xf>
    <xf numFmtId="0" fontId="4" fillId="33" borderId="2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 quotePrefix="1">
      <alignment horizontal="center"/>
      <protection/>
    </xf>
    <xf numFmtId="0" fontId="85" fillId="0" borderId="0" xfId="0" applyFont="1" applyAlignment="1">
      <alignment/>
    </xf>
    <xf numFmtId="0" fontId="8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3" fontId="7" fillId="0" borderId="21" xfId="0" applyNumberFormat="1" applyFont="1" applyBorder="1" applyAlignment="1">
      <alignment horizontal="center"/>
    </xf>
    <xf numFmtId="0" fontId="63" fillId="0" borderId="0" xfId="57">
      <alignment/>
      <protection/>
    </xf>
    <xf numFmtId="0" fontId="63" fillId="0" borderId="0" xfId="57" applyProtection="1">
      <alignment/>
      <protection locked="0"/>
    </xf>
    <xf numFmtId="0" fontId="63" fillId="0" borderId="0" xfId="57" applyAlignment="1" applyProtection="1">
      <alignment horizontal="center"/>
      <protection locked="0"/>
    </xf>
    <xf numFmtId="14" fontId="63" fillId="0" borderId="0" xfId="57" applyNumberFormat="1" applyAlignment="1" applyProtection="1">
      <alignment horizontal="center"/>
      <protection locked="0"/>
    </xf>
    <xf numFmtId="0" fontId="63" fillId="0" borderId="0" xfId="57" applyAlignment="1" applyProtection="1">
      <alignment horizontal="left"/>
      <protection locked="0"/>
    </xf>
    <xf numFmtId="2" fontId="4" fillId="0" borderId="0" xfId="0" applyNumberFormat="1" applyFont="1" applyAlignment="1">
      <alignment/>
    </xf>
    <xf numFmtId="0" fontId="87" fillId="0" borderId="0" xfId="0" applyFont="1" applyAlignment="1" applyProtection="1">
      <alignment/>
      <protection locked="0"/>
    </xf>
    <xf numFmtId="0" fontId="81" fillId="0" borderId="0" xfId="0" applyFont="1" applyAlignment="1">
      <alignment horizontal="right"/>
    </xf>
    <xf numFmtId="0" fontId="63" fillId="0" borderId="0" xfId="57" applyFont="1" applyAlignment="1" applyProtection="1">
      <alignment horizont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Changes" xfId="58"/>
    <cellStyle name="Normal_Data" xfId="59"/>
    <cellStyle name="Normal_Data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Data!$AA$18:$AA$116</c:f>
              <c:strCache>
                <c:ptCount val="99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  <c:pt idx="97">
                  <c:v>2Q16</c:v>
                </c:pt>
                <c:pt idx="98">
                  <c:v>3Q16</c:v>
                </c:pt>
              </c:strCache>
            </c:strRef>
          </c:cat>
          <c:val>
            <c:numRef>
              <c:f>Data!$AB$18:$AB$116</c:f>
              <c:numCache>
                <c:ptCount val="99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3786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4658</c:v>
                </c:pt>
                <c:pt idx="88">
                  <c:v>1945</c:v>
                </c:pt>
                <c:pt idx="89">
                  <c:v>975</c:v>
                </c:pt>
                <c:pt idx="90">
                  <c:v>2951</c:v>
                </c:pt>
                <c:pt idx="91">
                  <c:v>3221</c:v>
                </c:pt>
                <c:pt idx="92">
                  <c:v>4029</c:v>
                </c:pt>
                <c:pt idx="93">
                  <c:v>2524</c:v>
                </c:pt>
                <c:pt idx="94">
                  <c:v>3229</c:v>
                </c:pt>
                <c:pt idx="95">
                  <c:v>3175</c:v>
                </c:pt>
                <c:pt idx="96">
                  <c:v>3936</c:v>
                </c:pt>
                <c:pt idx="97">
                  <c:v>3099</c:v>
                </c:pt>
                <c:pt idx="98">
                  <c:v>2380</c:v>
                </c:pt>
              </c:numCache>
            </c:numRef>
          </c:val>
        </c:ser>
        <c:axId val="56586104"/>
        <c:axId val="39512889"/>
      </c:barChart>
      <c:catAx>
        <c:axId val="5658610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2889"/>
        <c:crosses val="autoZero"/>
        <c:auto val="0"/>
        <c:lblOffset val="100"/>
        <c:tickLblSkip val="4"/>
        <c:tickMarkSkip val="4"/>
        <c:noMultiLvlLbl val="0"/>
      </c:catAx>
      <c:valAx>
        <c:axId val="39512889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86104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Multifamily Units Submitted Quarterly for Site Plan Approval </a:t>
            </a:r>
          </a:p>
        </c:rich>
      </c:tx>
      <c:layout>
        <c:manualLayout>
          <c:xMode val="factor"/>
          <c:yMode val="factor"/>
          <c:x val="0.00725"/>
          <c:y val="0.01075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025"/>
          <c:y val="0.11175"/>
          <c:w val="0.97075"/>
          <c:h val="0.89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Data!$AA$18:$AA$116</c:f>
              <c:strCache>
                <c:ptCount val="99"/>
                <c:pt idx="0">
                  <c:v>1Q92</c:v>
                </c:pt>
                <c:pt idx="1">
                  <c:v>2Q92</c:v>
                </c:pt>
                <c:pt idx="2">
                  <c:v>3Q92</c:v>
                </c:pt>
                <c:pt idx="3">
                  <c:v>4Q92</c:v>
                </c:pt>
                <c:pt idx="4">
                  <c:v>1Q93</c:v>
                </c:pt>
                <c:pt idx="5">
                  <c:v>2Q93</c:v>
                </c:pt>
                <c:pt idx="6">
                  <c:v>3Q93</c:v>
                </c:pt>
                <c:pt idx="7">
                  <c:v>4Q93</c:v>
                </c:pt>
                <c:pt idx="8">
                  <c:v>1Q94</c:v>
                </c:pt>
                <c:pt idx="9">
                  <c:v>2Q94</c:v>
                </c:pt>
                <c:pt idx="10">
                  <c:v>3Q94</c:v>
                </c:pt>
                <c:pt idx="11">
                  <c:v>4Q94</c:v>
                </c:pt>
                <c:pt idx="12">
                  <c:v>1Q95</c:v>
                </c:pt>
                <c:pt idx="13">
                  <c:v>2Q95</c:v>
                </c:pt>
                <c:pt idx="14">
                  <c:v>3Q95</c:v>
                </c:pt>
                <c:pt idx="15">
                  <c:v>4Q95</c:v>
                </c:pt>
                <c:pt idx="16">
                  <c:v>1Q96</c:v>
                </c:pt>
                <c:pt idx="17">
                  <c:v>2Q96</c:v>
                </c:pt>
                <c:pt idx="18">
                  <c:v>3Q96</c:v>
                </c:pt>
                <c:pt idx="19">
                  <c:v>4Q96</c:v>
                </c:pt>
                <c:pt idx="20">
                  <c:v>1Q97</c:v>
                </c:pt>
                <c:pt idx="21">
                  <c:v>2Q97</c:v>
                </c:pt>
                <c:pt idx="22">
                  <c:v>3Q97</c:v>
                </c:pt>
                <c:pt idx="23">
                  <c:v>4Q97</c:v>
                </c:pt>
                <c:pt idx="24">
                  <c:v>1Q98</c:v>
                </c:pt>
                <c:pt idx="25">
                  <c:v>2Q98</c:v>
                </c:pt>
                <c:pt idx="26">
                  <c:v>3Q98</c:v>
                </c:pt>
                <c:pt idx="27">
                  <c:v>4Q98</c:v>
                </c:pt>
                <c:pt idx="28">
                  <c:v>1Q99</c:v>
                </c:pt>
                <c:pt idx="29">
                  <c:v>2Q99</c:v>
                </c:pt>
                <c:pt idx="30">
                  <c:v>3Q99</c:v>
                </c:pt>
                <c:pt idx="31">
                  <c:v>4Q99</c:v>
                </c:pt>
                <c:pt idx="32">
                  <c:v>1Q00</c:v>
                </c:pt>
                <c:pt idx="33">
                  <c:v>2Q00</c:v>
                </c:pt>
                <c:pt idx="34">
                  <c:v>3Q00</c:v>
                </c:pt>
                <c:pt idx="35">
                  <c:v>4Q00</c:v>
                </c:pt>
                <c:pt idx="36">
                  <c:v>1Q01</c:v>
                </c:pt>
                <c:pt idx="37">
                  <c:v>2Q01</c:v>
                </c:pt>
                <c:pt idx="38">
                  <c:v>3Q01</c:v>
                </c:pt>
                <c:pt idx="39">
                  <c:v>4Q01</c:v>
                </c:pt>
                <c:pt idx="40">
                  <c:v>1Q02</c:v>
                </c:pt>
                <c:pt idx="41">
                  <c:v>2Q02</c:v>
                </c:pt>
                <c:pt idx="42">
                  <c:v>3Q02</c:v>
                </c:pt>
                <c:pt idx="43">
                  <c:v>4Q02</c:v>
                </c:pt>
                <c:pt idx="44">
                  <c:v>1Q03</c:v>
                </c:pt>
                <c:pt idx="45">
                  <c:v>2Q03</c:v>
                </c:pt>
                <c:pt idx="46">
                  <c:v>3Q03</c:v>
                </c:pt>
                <c:pt idx="47">
                  <c:v>4Q03</c:v>
                </c:pt>
                <c:pt idx="48">
                  <c:v>1Q04</c:v>
                </c:pt>
                <c:pt idx="49">
                  <c:v>2Q04</c:v>
                </c:pt>
                <c:pt idx="50">
                  <c:v>3Q04</c:v>
                </c:pt>
                <c:pt idx="51">
                  <c:v>4Q04</c:v>
                </c:pt>
                <c:pt idx="52">
                  <c:v>1Q05</c:v>
                </c:pt>
                <c:pt idx="53">
                  <c:v>2Q05</c:v>
                </c:pt>
                <c:pt idx="54">
                  <c:v>3Q05</c:v>
                </c:pt>
                <c:pt idx="55">
                  <c:v>4Q05</c:v>
                </c:pt>
                <c:pt idx="56">
                  <c:v>1Q06</c:v>
                </c:pt>
                <c:pt idx="57">
                  <c:v>2Q06</c:v>
                </c:pt>
                <c:pt idx="58">
                  <c:v>3Q06</c:v>
                </c:pt>
                <c:pt idx="59">
                  <c:v>4Q06</c:v>
                </c:pt>
                <c:pt idx="60">
                  <c:v>1Q07</c:v>
                </c:pt>
                <c:pt idx="61">
                  <c:v>2Q07</c:v>
                </c:pt>
                <c:pt idx="62">
                  <c:v>3Q07</c:v>
                </c:pt>
                <c:pt idx="63">
                  <c:v>4Q07</c:v>
                </c:pt>
                <c:pt idx="64">
                  <c:v>1Q08</c:v>
                </c:pt>
                <c:pt idx="65">
                  <c:v>2Q08</c:v>
                </c:pt>
                <c:pt idx="66">
                  <c:v>3Q08</c:v>
                </c:pt>
                <c:pt idx="67">
                  <c:v>4Q08</c:v>
                </c:pt>
                <c:pt idx="68">
                  <c:v>1Q09</c:v>
                </c:pt>
                <c:pt idx="69">
                  <c:v>2Q09</c:v>
                </c:pt>
                <c:pt idx="70">
                  <c:v>3Q09</c:v>
                </c:pt>
                <c:pt idx="71">
                  <c:v>4Q09</c:v>
                </c:pt>
                <c:pt idx="72">
                  <c:v>1Q10</c:v>
                </c:pt>
                <c:pt idx="73">
                  <c:v>2Q10</c:v>
                </c:pt>
                <c:pt idx="74">
                  <c:v>3Q10</c:v>
                </c:pt>
                <c:pt idx="75">
                  <c:v>4Q10</c:v>
                </c:pt>
                <c:pt idx="76">
                  <c:v>1Q11</c:v>
                </c:pt>
                <c:pt idx="77">
                  <c:v>2Q11</c:v>
                </c:pt>
                <c:pt idx="78">
                  <c:v>3Q11</c:v>
                </c:pt>
                <c:pt idx="79">
                  <c:v>4Q11</c:v>
                </c:pt>
                <c:pt idx="80">
                  <c:v>1Q12</c:v>
                </c:pt>
                <c:pt idx="81">
                  <c:v>2Q12</c:v>
                </c:pt>
                <c:pt idx="82">
                  <c:v>3Q12</c:v>
                </c:pt>
                <c:pt idx="83">
                  <c:v>4Q12</c:v>
                </c:pt>
                <c:pt idx="84">
                  <c:v>1Q13</c:v>
                </c:pt>
                <c:pt idx="85">
                  <c:v>2Q13</c:v>
                </c:pt>
                <c:pt idx="86">
                  <c:v>3Q13</c:v>
                </c:pt>
                <c:pt idx="87">
                  <c:v>4Q13</c:v>
                </c:pt>
                <c:pt idx="88">
                  <c:v>1Q14</c:v>
                </c:pt>
                <c:pt idx="89">
                  <c:v>2Q14</c:v>
                </c:pt>
                <c:pt idx="90">
                  <c:v>3Q14</c:v>
                </c:pt>
                <c:pt idx="91">
                  <c:v>4Q14</c:v>
                </c:pt>
                <c:pt idx="92">
                  <c:v>1Q15</c:v>
                </c:pt>
                <c:pt idx="93">
                  <c:v>2Q15</c:v>
                </c:pt>
                <c:pt idx="94">
                  <c:v>3Q15</c:v>
                </c:pt>
                <c:pt idx="95">
                  <c:v>4Q15</c:v>
                </c:pt>
                <c:pt idx="96">
                  <c:v>1Q16</c:v>
                </c:pt>
                <c:pt idx="97">
                  <c:v>2Q16</c:v>
                </c:pt>
                <c:pt idx="98">
                  <c:v>3Q16</c:v>
                </c:pt>
              </c:strCache>
            </c:strRef>
          </c:cat>
          <c:val>
            <c:numRef>
              <c:f>Data!$AB$18:$AB$116</c:f>
              <c:numCache>
                <c:ptCount val="99"/>
                <c:pt idx="0">
                  <c:v>246</c:v>
                </c:pt>
                <c:pt idx="1">
                  <c:v>131</c:v>
                </c:pt>
                <c:pt idx="2">
                  <c:v>997</c:v>
                </c:pt>
                <c:pt idx="3">
                  <c:v>498</c:v>
                </c:pt>
                <c:pt idx="4">
                  <c:v>454</c:v>
                </c:pt>
                <c:pt idx="5">
                  <c:v>991</c:v>
                </c:pt>
                <c:pt idx="6">
                  <c:v>1347</c:v>
                </c:pt>
                <c:pt idx="7">
                  <c:v>2608</c:v>
                </c:pt>
                <c:pt idx="8">
                  <c:v>344</c:v>
                </c:pt>
                <c:pt idx="9">
                  <c:v>892</c:v>
                </c:pt>
                <c:pt idx="10">
                  <c:v>1327</c:v>
                </c:pt>
                <c:pt idx="11">
                  <c:v>2586</c:v>
                </c:pt>
                <c:pt idx="12">
                  <c:v>586</c:v>
                </c:pt>
                <c:pt idx="13">
                  <c:v>1495</c:v>
                </c:pt>
                <c:pt idx="14">
                  <c:v>1430</c:v>
                </c:pt>
                <c:pt idx="15">
                  <c:v>3350</c:v>
                </c:pt>
                <c:pt idx="16">
                  <c:v>608</c:v>
                </c:pt>
                <c:pt idx="17">
                  <c:v>3331</c:v>
                </c:pt>
                <c:pt idx="18">
                  <c:v>1999</c:v>
                </c:pt>
                <c:pt idx="19">
                  <c:v>296</c:v>
                </c:pt>
                <c:pt idx="20">
                  <c:v>2074</c:v>
                </c:pt>
                <c:pt idx="21">
                  <c:v>1100</c:v>
                </c:pt>
                <c:pt idx="22">
                  <c:v>1363</c:v>
                </c:pt>
                <c:pt idx="23">
                  <c:v>453</c:v>
                </c:pt>
                <c:pt idx="24">
                  <c:v>43</c:v>
                </c:pt>
                <c:pt idx="25">
                  <c:v>1304</c:v>
                </c:pt>
                <c:pt idx="26">
                  <c:v>1747</c:v>
                </c:pt>
                <c:pt idx="27">
                  <c:v>1540</c:v>
                </c:pt>
                <c:pt idx="28">
                  <c:v>1392</c:v>
                </c:pt>
                <c:pt idx="29">
                  <c:v>2311</c:v>
                </c:pt>
                <c:pt idx="30">
                  <c:v>1729</c:v>
                </c:pt>
                <c:pt idx="31">
                  <c:v>2324.56</c:v>
                </c:pt>
                <c:pt idx="32">
                  <c:v>2481</c:v>
                </c:pt>
                <c:pt idx="33">
                  <c:v>1936</c:v>
                </c:pt>
                <c:pt idx="34">
                  <c:v>3739</c:v>
                </c:pt>
                <c:pt idx="35">
                  <c:v>1585</c:v>
                </c:pt>
                <c:pt idx="36">
                  <c:v>3662</c:v>
                </c:pt>
                <c:pt idx="37">
                  <c:v>4143</c:v>
                </c:pt>
                <c:pt idx="38">
                  <c:v>3241</c:v>
                </c:pt>
                <c:pt idx="39">
                  <c:v>1391</c:v>
                </c:pt>
                <c:pt idx="40">
                  <c:v>1267</c:v>
                </c:pt>
                <c:pt idx="41">
                  <c:v>1777</c:v>
                </c:pt>
                <c:pt idx="42">
                  <c:v>1171</c:v>
                </c:pt>
                <c:pt idx="43">
                  <c:v>903</c:v>
                </c:pt>
                <c:pt idx="44">
                  <c:v>1675</c:v>
                </c:pt>
                <c:pt idx="45">
                  <c:v>379</c:v>
                </c:pt>
                <c:pt idx="46">
                  <c:v>351</c:v>
                </c:pt>
                <c:pt idx="47">
                  <c:v>360</c:v>
                </c:pt>
                <c:pt idx="48">
                  <c:v>593</c:v>
                </c:pt>
                <c:pt idx="49">
                  <c:v>872</c:v>
                </c:pt>
                <c:pt idx="50">
                  <c:v>422</c:v>
                </c:pt>
                <c:pt idx="51">
                  <c:v>1276</c:v>
                </c:pt>
                <c:pt idx="52">
                  <c:v>1868</c:v>
                </c:pt>
                <c:pt idx="53">
                  <c:v>1822</c:v>
                </c:pt>
                <c:pt idx="54">
                  <c:v>4131</c:v>
                </c:pt>
                <c:pt idx="55">
                  <c:v>1955</c:v>
                </c:pt>
                <c:pt idx="56">
                  <c:v>2923</c:v>
                </c:pt>
                <c:pt idx="57">
                  <c:v>2943</c:v>
                </c:pt>
                <c:pt idx="58">
                  <c:v>2399</c:v>
                </c:pt>
                <c:pt idx="59">
                  <c:v>3006</c:v>
                </c:pt>
                <c:pt idx="60">
                  <c:v>3259</c:v>
                </c:pt>
                <c:pt idx="61">
                  <c:v>3345</c:v>
                </c:pt>
                <c:pt idx="62">
                  <c:v>2773</c:v>
                </c:pt>
                <c:pt idx="63">
                  <c:v>2767</c:v>
                </c:pt>
                <c:pt idx="64">
                  <c:v>2224</c:v>
                </c:pt>
                <c:pt idx="65">
                  <c:v>3059</c:v>
                </c:pt>
                <c:pt idx="66">
                  <c:v>1400</c:v>
                </c:pt>
                <c:pt idx="67">
                  <c:v>1368</c:v>
                </c:pt>
                <c:pt idx="68">
                  <c:v>374</c:v>
                </c:pt>
                <c:pt idx="69">
                  <c:v>387</c:v>
                </c:pt>
                <c:pt idx="70">
                  <c:v>153</c:v>
                </c:pt>
                <c:pt idx="71">
                  <c:v>220</c:v>
                </c:pt>
                <c:pt idx="72">
                  <c:v>187</c:v>
                </c:pt>
                <c:pt idx="73">
                  <c:v>565</c:v>
                </c:pt>
                <c:pt idx="74">
                  <c:v>1214</c:v>
                </c:pt>
                <c:pt idx="75">
                  <c:v>416</c:v>
                </c:pt>
                <c:pt idx="76">
                  <c:v>1878</c:v>
                </c:pt>
                <c:pt idx="77">
                  <c:v>2459</c:v>
                </c:pt>
                <c:pt idx="78">
                  <c:v>4175</c:v>
                </c:pt>
                <c:pt idx="79">
                  <c:v>1896</c:v>
                </c:pt>
                <c:pt idx="80">
                  <c:v>3786</c:v>
                </c:pt>
                <c:pt idx="81">
                  <c:v>2771</c:v>
                </c:pt>
                <c:pt idx="82">
                  <c:v>2002</c:v>
                </c:pt>
                <c:pt idx="83">
                  <c:v>3801</c:v>
                </c:pt>
                <c:pt idx="84">
                  <c:v>3436</c:v>
                </c:pt>
                <c:pt idx="85">
                  <c:v>4008</c:v>
                </c:pt>
                <c:pt idx="86">
                  <c:v>1768</c:v>
                </c:pt>
                <c:pt idx="87">
                  <c:v>4658</c:v>
                </c:pt>
                <c:pt idx="88">
                  <c:v>1945</c:v>
                </c:pt>
                <c:pt idx="89">
                  <c:v>975</c:v>
                </c:pt>
                <c:pt idx="90">
                  <c:v>2951</c:v>
                </c:pt>
                <c:pt idx="91">
                  <c:v>3221</c:v>
                </c:pt>
                <c:pt idx="92">
                  <c:v>4029</c:v>
                </c:pt>
                <c:pt idx="93">
                  <c:v>2524</c:v>
                </c:pt>
                <c:pt idx="94">
                  <c:v>3229</c:v>
                </c:pt>
                <c:pt idx="95">
                  <c:v>3175</c:v>
                </c:pt>
                <c:pt idx="96">
                  <c:v>3936</c:v>
                </c:pt>
                <c:pt idx="97">
                  <c:v>3099</c:v>
                </c:pt>
                <c:pt idx="98">
                  <c:v>2380</c:v>
                </c:pt>
              </c:numCache>
            </c:numRef>
          </c:val>
        </c:ser>
        <c:axId val="20071682"/>
        <c:axId val="46427411"/>
      </c:barChart>
      <c:catAx>
        <c:axId val="2007168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27411"/>
        <c:crosses val="autoZero"/>
        <c:auto val="0"/>
        <c:lblOffset val="100"/>
        <c:tickLblSkip val="4"/>
        <c:tickMarkSkip val="4"/>
        <c:noMultiLvlLbl val="0"/>
      </c:catAx>
      <c:valAx>
        <c:axId val="46427411"/>
        <c:scaling>
          <c:orientation val="minMax"/>
          <c:max val="45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7168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01875"/>
          <c:w val="0.95325"/>
          <c:h val="0.96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Data!$AR$1404:$AR$1430</c:f>
              <c:numCache/>
            </c:numRef>
          </c:cat>
          <c:val>
            <c:numRef>
              <c:f>Data!$AS$1404:$AS$1430</c:f>
              <c:numCache/>
            </c:numRef>
          </c:val>
          <c:smooth val="0"/>
        </c:ser>
        <c:marker val="1"/>
        <c:axId val="15193516"/>
        <c:axId val="2523917"/>
      </c:lineChart>
      <c:catAx>
        <c:axId val="1519351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917"/>
        <c:crosses val="autoZero"/>
        <c:auto val="1"/>
        <c:lblOffset val="100"/>
        <c:tickLblSkip val="3"/>
        <c:noMultiLvlLbl val="0"/>
      </c:catAx>
      <c:valAx>
        <c:axId val="25239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93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1028700</xdr:colOff>
      <xdr:row>7</xdr:row>
      <xdr:rowOff>104775</xdr:rowOff>
    </xdr:from>
    <xdr:to>
      <xdr:col>16</xdr:col>
      <xdr:colOff>647700</xdr:colOff>
      <xdr:row>8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77850" y="14382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39</xdr:row>
      <xdr:rowOff>171450</xdr:rowOff>
    </xdr:from>
    <xdr:to>
      <xdr:col>15</xdr:col>
      <xdr:colOff>542925</xdr:colOff>
      <xdr:row>71</xdr:row>
      <xdr:rowOff>104775</xdr:rowOff>
    </xdr:to>
    <xdr:graphicFrame>
      <xdr:nvGraphicFramePr>
        <xdr:cNvPr id="2" name="Chart 1"/>
        <xdr:cNvGraphicFramePr/>
      </xdr:nvGraphicFramePr>
      <xdr:xfrm>
        <a:off x="2343150" y="11410950"/>
        <a:ext cx="10448925" cy="623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38100</xdr:colOff>
      <xdr:row>4</xdr:row>
      <xdr:rowOff>28575</xdr:rowOff>
    </xdr:from>
    <xdr:to>
      <xdr:col>20</xdr:col>
      <xdr:colOff>266700</xdr:colOff>
      <xdr:row>8</xdr:row>
      <xdr:rowOff>161925</xdr:rowOff>
    </xdr:to>
    <xdr:sp>
      <xdr:nvSpPr>
        <xdr:cNvPr id="1" name="Oval 2"/>
        <xdr:cNvSpPr>
          <a:spLocks/>
        </xdr:cNvSpPr>
      </xdr:nvSpPr>
      <xdr:spPr>
        <a:xfrm>
          <a:off x="14516100" y="790575"/>
          <a:ext cx="9906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4</xdr:row>
      <xdr:rowOff>161925</xdr:rowOff>
    </xdr:from>
    <xdr:to>
      <xdr:col>14</xdr:col>
      <xdr:colOff>723900</xdr:colOff>
      <xdr:row>37</xdr:row>
      <xdr:rowOff>133350</xdr:rowOff>
    </xdr:to>
    <xdr:graphicFrame>
      <xdr:nvGraphicFramePr>
        <xdr:cNvPr id="2" name="Chart 1"/>
        <xdr:cNvGraphicFramePr/>
      </xdr:nvGraphicFramePr>
      <xdr:xfrm>
        <a:off x="942975" y="923925"/>
        <a:ext cx="10448925" cy="625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828675</xdr:colOff>
      <xdr:row>1402</xdr:row>
      <xdr:rowOff>47625</xdr:rowOff>
    </xdr:from>
    <xdr:to>
      <xdr:col>50</xdr:col>
      <xdr:colOff>781050</xdr:colOff>
      <xdr:row>1429</xdr:row>
      <xdr:rowOff>142875</xdr:rowOff>
    </xdr:to>
    <xdr:graphicFrame>
      <xdr:nvGraphicFramePr>
        <xdr:cNvPr id="1" name="Chart 4"/>
        <xdr:cNvGraphicFramePr/>
      </xdr:nvGraphicFramePr>
      <xdr:xfrm>
        <a:off x="62464950" y="298684950"/>
        <a:ext cx="41433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44</xdr:col>
      <xdr:colOff>123825</xdr:colOff>
      <xdr:row>1195</xdr:row>
      <xdr:rowOff>0</xdr:rowOff>
    </xdr:from>
    <xdr:to>
      <xdr:col>49</xdr:col>
      <xdr:colOff>161925</xdr:colOff>
      <xdr:row>1197</xdr:row>
      <xdr:rowOff>38100</xdr:rowOff>
    </xdr:to>
    <xdr:sp>
      <xdr:nvSpPr>
        <xdr:cNvPr id="2" name="WordArt 5"/>
        <xdr:cNvSpPr>
          <a:spLocks/>
        </xdr:cNvSpPr>
      </xdr:nvSpPr>
      <xdr:spPr>
        <a:xfrm rot="19584836">
          <a:off x="60921900" y="257108325"/>
          <a:ext cx="422910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6350" cmpd="sng">
                <a:solidFill>
                  <a:srgbClr val="000000"/>
                </a:solidFill>
                <a:headEnd type="none"/>
                <a:tailEnd type="none"/>
              </a:ln>
              <a:noFill/>
              <a:latin typeface="Arial Black"/>
              <a:cs typeface="Arial Black"/>
            </a:rPr>
            <a:t>Preliminary Draft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C23"/>
  <sheetViews>
    <sheetView zoomScalePageLayoutView="0" workbookViewId="0" topLeftCell="A1">
      <selection activeCell="B28" sqref="B28"/>
    </sheetView>
  </sheetViews>
  <sheetFormatPr defaultColWidth="8.88671875" defaultRowHeight="15"/>
  <cols>
    <col min="2" max="2" width="22.88671875" style="0" customWidth="1"/>
    <col min="3" max="3" width="71.10546875" style="0" customWidth="1"/>
  </cols>
  <sheetData>
    <row r="3" ht="15">
      <c r="B3" t="s">
        <v>2781</v>
      </c>
    </row>
    <row r="5" ht="15.75">
      <c r="B5" s="110" t="s">
        <v>2705</v>
      </c>
    </row>
    <row r="6" ht="15.75">
      <c r="B6" s="110" t="s">
        <v>2706</v>
      </c>
    </row>
    <row r="7" ht="15">
      <c r="B7" t="s">
        <v>2781</v>
      </c>
    </row>
    <row r="8" ht="15">
      <c r="B8" t="s">
        <v>2781</v>
      </c>
    </row>
    <row r="10" spans="2:3" ht="16.5" thickBot="1">
      <c r="B10" s="109" t="s">
        <v>2707</v>
      </c>
      <c r="C10" s="109" t="s">
        <v>2708</v>
      </c>
    </row>
    <row r="11" spans="2:3" ht="15">
      <c r="B11" s="108"/>
      <c r="C11" s="108"/>
    </row>
    <row r="12" spans="2:3" ht="15">
      <c r="B12" t="s">
        <v>2709</v>
      </c>
      <c r="C12" t="s">
        <v>1718</v>
      </c>
    </row>
    <row r="14" spans="2:3" ht="15">
      <c r="B14" t="s">
        <v>3506</v>
      </c>
      <c r="C14" t="s">
        <v>2272</v>
      </c>
    </row>
    <row r="16" spans="2:3" ht="15">
      <c r="B16" t="s">
        <v>2273</v>
      </c>
      <c r="C16" t="s">
        <v>2274</v>
      </c>
    </row>
    <row r="18" spans="2:3" ht="15">
      <c r="B18" t="s">
        <v>2275</v>
      </c>
      <c r="C18" t="s">
        <v>2276</v>
      </c>
    </row>
    <row r="20" spans="2:3" ht="15">
      <c r="B20" t="s">
        <v>2037</v>
      </c>
      <c r="C20" t="s">
        <v>463</v>
      </c>
    </row>
    <row r="22" spans="2:3" ht="15">
      <c r="B22" t="s">
        <v>2277</v>
      </c>
      <c r="C22" t="s">
        <v>1719</v>
      </c>
    </row>
    <row r="23" ht="15">
      <c r="C23" t="s">
        <v>1431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100"/>
  <sheetViews>
    <sheetView tabSelected="1" zoomScale="40" zoomScaleNormal="40" zoomScalePageLayoutView="0" workbookViewId="0" topLeftCell="A1">
      <selection activeCell="D19" sqref="D19"/>
    </sheetView>
  </sheetViews>
  <sheetFormatPr defaultColWidth="8.88671875" defaultRowHeight="15"/>
  <cols>
    <col min="4" max="4" width="15.99609375" style="0" customWidth="1"/>
    <col min="6" max="6" width="4.6640625" style="0" customWidth="1"/>
    <col min="7" max="7" width="13.99609375" style="0" customWidth="1"/>
    <col min="13" max="13" width="10.4453125" style="0" customWidth="1"/>
    <col min="16" max="16" width="12.6640625" style="0" customWidth="1"/>
    <col min="17" max="17" width="8.21484375" style="0" customWidth="1"/>
    <col min="18" max="18" width="14.4453125" style="0" customWidth="1"/>
    <col min="23" max="23" width="9.4453125" style="0" bestFit="1" customWidth="1"/>
  </cols>
  <sheetData>
    <row r="4" spans="1:3" ht="15">
      <c r="A4" t="s">
        <v>1432</v>
      </c>
      <c r="C4" t="s">
        <v>2781</v>
      </c>
    </row>
    <row r="5" spans="3:4" ht="15">
      <c r="C5" t="s">
        <v>2781</v>
      </c>
      <c r="D5" t="s">
        <v>2781</v>
      </c>
    </row>
    <row r="6" spans="2:4" ht="15">
      <c r="B6" t="s">
        <v>2781</v>
      </c>
      <c r="C6" t="s">
        <v>2781</v>
      </c>
      <c r="D6" t="s">
        <v>2781</v>
      </c>
    </row>
    <row r="7" spans="3:4" ht="15">
      <c r="C7" t="s">
        <v>2781</v>
      </c>
      <c r="D7" t="s">
        <v>2781</v>
      </c>
    </row>
    <row r="8" spans="2:18" ht="45">
      <c r="B8" t="s">
        <v>2781</v>
      </c>
      <c r="D8" s="107" t="s">
        <v>3507</v>
      </c>
      <c r="E8" s="1"/>
      <c r="F8" s="1"/>
      <c r="G8" s="1"/>
      <c r="H8" s="1"/>
      <c r="I8" s="1"/>
      <c r="J8" s="1"/>
      <c r="K8" s="1"/>
      <c r="L8" s="145"/>
      <c r="M8" s="145"/>
      <c r="N8" s="145"/>
      <c r="O8" s="145"/>
      <c r="P8" s="145"/>
      <c r="Q8" s="145"/>
      <c r="R8" s="145"/>
    </row>
    <row r="9" spans="4:18" ht="30">
      <c r="D9" s="117" t="s">
        <v>6000</v>
      </c>
      <c r="E9" s="1"/>
      <c r="F9" s="1"/>
      <c r="G9" s="1"/>
      <c r="H9" s="1"/>
      <c r="I9" s="1"/>
      <c r="J9" s="1"/>
      <c r="K9" s="1"/>
      <c r="L9" s="145"/>
      <c r="M9" s="145"/>
      <c r="N9" s="145"/>
      <c r="O9" s="145"/>
      <c r="P9" s="145"/>
      <c r="Q9" s="145"/>
      <c r="R9" s="145"/>
    </row>
    <row r="10" spans="4:18" ht="26.25">
      <c r="D10" s="97" t="s">
        <v>2781</v>
      </c>
      <c r="E10" s="1"/>
      <c r="F10" s="1"/>
      <c r="G10" s="1"/>
      <c r="H10" s="123"/>
      <c r="I10" s="145"/>
      <c r="J10" s="1"/>
      <c r="K10" s="1"/>
      <c r="L10" s="145"/>
      <c r="M10" s="145"/>
      <c r="N10" s="145"/>
      <c r="O10" s="145"/>
      <c r="P10" s="145"/>
      <c r="Q10" s="145"/>
      <c r="R10" s="145"/>
    </row>
    <row r="11" spans="4:18" ht="15">
      <c r="D11" s="2" t="s">
        <v>2781</v>
      </c>
      <c r="E11" s="1"/>
      <c r="F11" s="1"/>
      <c r="G11" s="1"/>
      <c r="H11" s="1"/>
      <c r="I11" s="1"/>
      <c r="J11" s="1"/>
      <c r="K11" s="1"/>
      <c r="L11" s="145"/>
      <c r="M11" s="145"/>
      <c r="N11" s="145"/>
      <c r="O11" s="145"/>
      <c r="P11" s="145"/>
      <c r="Q11" s="145"/>
      <c r="R11" s="145"/>
    </row>
    <row r="12" spans="4:18" ht="23.25">
      <c r="D12" s="137" t="s">
        <v>6001</v>
      </c>
      <c r="E12" s="1"/>
      <c r="F12" s="1"/>
      <c r="G12" s="1"/>
      <c r="H12" s="1"/>
      <c r="I12" s="1"/>
      <c r="J12" s="1"/>
      <c r="K12" s="1"/>
      <c r="L12" s="145"/>
      <c r="M12" s="145"/>
      <c r="N12" s="145"/>
      <c r="O12" s="145"/>
      <c r="P12" s="145"/>
      <c r="Q12" s="145"/>
      <c r="R12" s="145"/>
    </row>
    <row r="13" spans="4:18" ht="23.25">
      <c r="D13" s="3" t="s">
        <v>6002</v>
      </c>
      <c r="E13" s="1"/>
      <c r="F13" s="1"/>
      <c r="G13" s="1"/>
      <c r="H13" s="1"/>
      <c r="I13" s="1"/>
      <c r="J13" s="1"/>
      <c r="K13" s="1"/>
      <c r="L13" s="145"/>
      <c r="M13" s="145"/>
      <c r="N13" s="145"/>
      <c r="O13" s="145"/>
      <c r="P13" s="145"/>
      <c r="Q13" s="145"/>
      <c r="R13" s="145"/>
    </row>
    <row r="14" spans="4:18" ht="23.25">
      <c r="D14" s="3" t="s">
        <v>6003</v>
      </c>
      <c r="E14" s="1"/>
      <c r="F14" s="1"/>
      <c r="G14" s="1"/>
      <c r="H14" s="1"/>
      <c r="I14" s="1"/>
      <c r="J14" s="1"/>
      <c r="K14" s="1"/>
      <c r="L14" s="145"/>
      <c r="M14" s="145"/>
      <c r="N14" s="145"/>
      <c r="O14" s="145"/>
      <c r="P14" s="145"/>
      <c r="Q14" s="145"/>
      <c r="R14" s="145"/>
    </row>
    <row r="15" spans="4:18" ht="23.25">
      <c r="D15" s="3" t="s">
        <v>6004</v>
      </c>
      <c r="E15" s="1"/>
      <c r="F15" s="1"/>
      <c r="G15" s="1"/>
      <c r="H15" s="1"/>
      <c r="I15" s="1"/>
      <c r="J15" s="1"/>
      <c r="K15" s="1"/>
      <c r="L15" s="145"/>
      <c r="M15" s="145"/>
      <c r="N15" s="145"/>
      <c r="O15" s="145"/>
      <c r="P15" s="145"/>
      <c r="Q15" s="145"/>
      <c r="R15" s="145"/>
    </row>
    <row r="16" spans="4:18" ht="23.25">
      <c r="D16" s="3" t="s">
        <v>6005</v>
      </c>
      <c r="E16" s="1"/>
      <c r="F16" s="1"/>
      <c r="G16" s="1"/>
      <c r="H16" s="1"/>
      <c r="I16" s="1"/>
      <c r="J16" s="1"/>
      <c r="K16" s="1"/>
      <c r="L16" s="145"/>
      <c r="M16" s="145"/>
      <c r="N16" s="145"/>
      <c r="O16" s="145"/>
      <c r="P16" s="145"/>
      <c r="Q16" s="145"/>
      <c r="R16" s="145"/>
    </row>
    <row r="17" spans="4:18" ht="15">
      <c r="D17" s="2" t="s">
        <v>2781</v>
      </c>
      <c r="E17" s="1"/>
      <c r="F17" s="1"/>
      <c r="G17" s="1"/>
      <c r="H17" s="1"/>
      <c r="I17" s="1"/>
      <c r="J17" s="1"/>
      <c r="K17" s="1"/>
      <c r="L17" s="145"/>
      <c r="M17" s="145"/>
      <c r="N17" s="145"/>
      <c r="O17" s="145"/>
      <c r="P17" s="145"/>
      <c r="Q17" s="145"/>
      <c r="R17" s="145"/>
    </row>
    <row r="18" spans="4:18" ht="15">
      <c r="D18" s="139" t="s">
        <v>2781</v>
      </c>
      <c r="E18" s="1"/>
      <c r="F18" s="1"/>
      <c r="G18" s="1"/>
      <c r="H18" s="1"/>
      <c r="I18" s="1"/>
      <c r="J18" s="1"/>
      <c r="K18" s="1"/>
      <c r="L18" s="145"/>
      <c r="M18" s="145"/>
      <c r="N18" s="145"/>
      <c r="O18" s="145"/>
      <c r="P18" s="145"/>
      <c r="Q18" s="145"/>
      <c r="R18" s="145"/>
    </row>
    <row r="19" spans="4:18" ht="15">
      <c r="D19" s="139" t="s">
        <v>2781</v>
      </c>
      <c r="E19" s="1"/>
      <c r="F19" s="1"/>
      <c r="G19" s="1"/>
      <c r="H19" s="1"/>
      <c r="I19" s="1"/>
      <c r="J19" s="1"/>
      <c r="K19" s="1"/>
      <c r="L19" s="145"/>
      <c r="M19" s="145"/>
      <c r="N19" s="145"/>
      <c r="O19" s="145"/>
      <c r="P19" s="145"/>
      <c r="Q19" s="145"/>
      <c r="R19" s="145"/>
    </row>
    <row r="20" spans="4:18" ht="26.25">
      <c r="D20" s="121" t="s">
        <v>3506</v>
      </c>
      <c r="E20" s="1"/>
      <c r="F20" s="1"/>
      <c r="G20" s="1"/>
      <c r="H20" s="1"/>
      <c r="I20" s="1"/>
      <c r="J20" s="1"/>
      <c r="K20" s="1"/>
      <c r="L20" s="145"/>
      <c r="M20" s="145"/>
      <c r="N20" s="145"/>
      <c r="O20" s="145"/>
      <c r="P20" s="145"/>
      <c r="Q20" s="145"/>
      <c r="R20" s="145"/>
    </row>
    <row r="21" spans="4:18" ht="15">
      <c r="D21" s="2"/>
      <c r="E21" s="1"/>
      <c r="F21" s="1"/>
      <c r="G21" s="1"/>
      <c r="H21" s="1"/>
      <c r="I21" s="1"/>
      <c r="J21" s="1"/>
      <c r="K21" s="1"/>
      <c r="L21" s="145"/>
      <c r="M21" s="145"/>
      <c r="N21" s="145"/>
      <c r="O21" s="145"/>
      <c r="P21" s="145"/>
      <c r="Q21" s="145"/>
      <c r="R21" s="145"/>
    </row>
    <row r="22" spans="4:21" ht="26.25">
      <c r="D22" s="102" t="s">
        <v>6007</v>
      </c>
      <c r="E22" s="1"/>
      <c r="F22" s="1"/>
      <c r="G22" s="1"/>
      <c r="H22" s="1"/>
      <c r="I22" s="1"/>
      <c r="J22" s="1"/>
      <c r="K22" s="1"/>
      <c r="L22" s="145"/>
      <c r="M22" s="145"/>
      <c r="N22" s="145"/>
      <c r="O22" s="145"/>
      <c r="P22" s="145"/>
      <c r="Q22" s="145"/>
      <c r="R22" s="145"/>
      <c r="U22" s="102"/>
    </row>
    <row r="23" spans="4:21" ht="26.25">
      <c r="D23" s="102" t="s">
        <v>6009</v>
      </c>
      <c r="E23" s="1"/>
      <c r="F23" s="1"/>
      <c r="G23" s="1"/>
      <c r="H23" s="1"/>
      <c r="I23" s="1"/>
      <c r="J23" s="1"/>
      <c r="K23" s="1"/>
      <c r="L23" s="145"/>
      <c r="M23" s="145"/>
      <c r="N23" s="145"/>
      <c r="O23" s="145"/>
      <c r="P23" s="145"/>
      <c r="Q23" s="145"/>
      <c r="R23" s="145"/>
      <c r="U23" s="102"/>
    </row>
    <row r="24" spans="4:21" ht="26.25">
      <c r="D24" s="102" t="s">
        <v>6008</v>
      </c>
      <c r="E24" s="1"/>
      <c r="F24" s="1"/>
      <c r="G24" s="1"/>
      <c r="H24" s="1"/>
      <c r="I24" s="1"/>
      <c r="J24" s="1"/>
      <c r="K24" s="1"/>
      <c r="L24" s="145"/>
      <c r="M24" s="145"/>
      <c r="N24" s="145"/>
      <c r="O24" s="145"/>
      <c r="P24" s="145"/>
      <c r="Q24" s="145"/>
      <c r="R24" s="145"/>
      <c r="U24" s="102"/>
    </row>
    <row r="25" spans="4:21" ht="26.25">
      <c r="D25" s="102"/>
      <c r="E25" s="1"/>
      <c r="F25" s="1"/>
      <c r="G25" s="1"/>
      <c r="H25" s="1"/>
      <c r="I25" s="1"/>
      <c r="J25" s="1"/>
      <c r="K25" s="1"/>
      <c r="L25" s="145"/>
      <c r="M25" s="145"/>
      <c r="N25" s="145"/>
      <c r="O25" s="145"/>
      <c r="P25" s="145"/>
      <c r="Q25" s="145"/>
      <c r="R25" s="145"/>
      <c r="U25" s="102"/>
    </row>
    <row r="26" spans="4:21" ht="26.25">
      <c r="D26" s="102" t="s">
        <v>6010</v>
      </c>
      <c r="E26" s="1"/>
      <c r="F26" s="1"/>
      <c r="G26" s="1"/>
      <c r="H26" s="1"/>
      <c r="I26" s="1"/>
      <c r="J26" s="1"/>
      <c r="K26" s="1"/>
      <c r="L26" s="145"/>
      <c r="M26" s="145"/>
      <c r="N26" s="145"/>
      <c r="O26" s="145"/>
      <c r="P26" s="145"/>
      <c r="Q26" s="145"/>
      <c r="R26" s="145"/>
      <c r="U26" s="102"/>
    </row>
    <row r="27" spans="4:21" ht="26.25">
      <c r="D27" s="102" t="s">
        <v>6011</v>
      </c>
      <c r="E27" s="1"/>
      <c r="F27" s="1"/>
      <c r="G27" s="1"/>
      <c r="H27" s="1"/>
      <c r="I27" s="1"/>
      <c r="J27" s="1"/>
      <c r="K27" s="1"/>
      <c r="L27" s="145"/>
      <c r="M27" s="145"/>
      <c r="N27" s="145"/>
      <c r="O27" s="145"/>
      <c r="P27" s="145"/>
      <c r="Q27" s="145"/>
      <c r="R27" s="145"/>
      <c r="U27" s="102"/>
    </row>
    <row r="28" spans="5:21" ht="26.25">
      <c r="E28" s="1"/>
      <c r="F28" s="1"/>
      <c r="G28" s="1"/>
      <c r="H28" s="1"/>
      <c r="I28" s="1"/>
      <c r="J28" s="1"/>
      <c r="K28" s="1"/>
      <c r="L28" s="145"/>
      <c r="M28" s="145"/>
      <c r="N28" s="145"/>
      <c r="O28" s="145"/>
      <c r="P28" s="145"/>
      <c r="Q28" s="145"/>
      <c r="R28" s="145"/>
      <c r="U28" s="102"/>
    </row>
    <row r="29" spans="4:21" ht="26.25">
      <c r="D29" s="102" t="s">
        <v>5852</v>
      </c>
      <c r="E29" s="1"/>
      <c r="F29" s="1"/>
      <c r="G29" s="1"/>
      <c r="H29" s="1"/>
      <c r="I29" s="1"/>
      <c r="J29" s="1"/>
      <c r="K29" s="1"/>
      <c r="L29" s="145"/>
      <c r="M29" s="145"/>
      <c r="N29" s="145"/>
      <c r="O29" s="145"/>
      <c r="P29" s="145"/>
      <c r="Q29" s="145"/>
      <c r="R29" s="145"/>
      <c r="U29" s="102"/>
    </row>
    <row r="30" spans="4:21" ht="26.25">
      <c r="D30" s="102" t="s">
        <v>6012</v>
      </c>
      <c r="E30" s="1"/>
      <c r="F30" s="1"/>
      <c r="G30" s="1"/>
      <c r="H30" s="1"/>
      <c r="I30" s="1"/>
      <c r="J30" s="1"/>
      <c r="K30" s="1"/>
      <c r="L30" s="145"/>
      <c r="M30" s="145"/>
      <c r="N30" s="145"/>
      <c r="O30" s="145"/>
      <c r="P30" s="145"/>
      <c r="Q30" s="145"/>
      <c r="R30" s="145"/>
      <c r="U30" s="102"/>
    </row>
    <row r="31" spans="4:21" ht="26.25">
      <c r="D31" s="102" t="s">
        <v>6013</v>
      </c>
      <c r="E31" s="1"/>
      <c r="F31" s="1"/>
      <c r="G31" s="1"/>
      <c r="H31" s="1"/>
      <c r="I31" s="1"/>
      <c r="J31" s="1"/>
      <c r="K31" s="1"/>
      <c r="L31" s="145"/>
      <c r="M31" s="145"/>
      <c r="N31" s="145"/>
      <c r="O31" s="145"/>
      <c r="P31" s="145"/>
      <c r="Q31" s="145"/>
      <c r="R31" s="145"/>
      <c r="U31" s="102"/>
    </row>
    <row r="32" spans="4:21" ht="26.25">
      <c r="D32" s="102" t="s">
        <v>6014</v>
      </c>
      <c r="E32" s="1"/>
      <c r="F32" s="1"/>
      <c r="G32" s="1"/>
      <c r="H32" s="1"/>
      <c r="I32" s="1"/>
      <c r="J32" s="1"/>
      <c r="K32" s="1"/>
      <c r="L32" s="145"/>
      <c r="M32" s="145"/>
      <c r="N32" s="145"/>
      <c r="O32" s="145"/>
      <c r="P32" s="145"/>
      <c r="Q32" s="145"/>
      <c r="R32" s="145"/>
      <c r="U32" s="102"/>
    </row>
    <row r="33" spans="4:21" ht="26.25">
      <c r="D33" s="102"/>
      <c r="E33" s="1"/>
      <c r="F33" s="1"/>
      <c r="G33" s="1"/>
      <c r="H33" s="1"/>
      <c r="I33" s="1"/>
      <c r="J33" s="1"/>
      <c r="K33" s="1"/>
      <c r="L33" s="145"/>
      <c r="M33" s="145"/>
      <c r="N33" s="145"/>
      <c r="O33" s="145"/>
      <c r="P33" s="145"/>
      <c r="Q33" s="145"/>
      <c r="R33" s="145"/>
      <c r="U33" s="102"/>
    </row>
    <row r="34" spans="4:21" ht="26.25">
      <c r="D34" s="102" t="s">
        <v>5004</v>
      </c>
      <c r="E34" s="1"/>
      <c r="F34" s="1"/>
      <c r="G34" s="1"/>
      <c r="H34" s="1"/>
      <c r="I34" s="1"/>
      <c r="J34" s="1"/>
      <c r="K34" s="1"/>
      <c r="L34" s="145"/>
      <c r="M34" s="145"/>
      <c r="N34" s="145"/>
      <c r="O34" s="145"/>
      <c r="P34" s="145"/>
      <c r="Q34" s="145"/>
      <c r="R34" s="145"/>
      <c r="U34" s="102"/>
    </row>
    <row r="35" spans="4:21" ht="26.25">
      <c r="D35" s="102" t="s">
        <v>5005</v>
      </c>
      <c r="E35" s="1"/>
      <c r="F35" s="1"/>
      <c r="G35" s="1"/>
      <c r="H35" s="1"/>
      <c r="I35" s="1"/>
      <c r="J35" s="1"/>
      <c r="K35" s="1"/>
      <c r="L35" s="145"/>
      <c r="M35" s="145"/>
      <c r="N35" s="145"/>
      <c r="O35" s="145"/>
      <c r="P35" s="145"/>
      <c r="Q35" s="145"/>
      <c r="R35" s="145"/>
      <c r="U35" s="102"/>
    </row>
    <row r="36" spans="4:18" ht="26.25">
      <c r="D36" s="102"/>
      <c r="E36" s="1"/>
      <c r="F36" s="1"/>
      <c r="G36" s="1"/>
      <c r="H36" s="1"/>
      <c r="I36" s="1"/>
      <c r="J36" s="1"/>
      <c r="K36" s="1"/>
      <c r="L36" s="145"/>
      <c r="M36" s="145"/>
      <c r="N36" s="145"/>
      <c r="O36" s="145"/>
      <c r="P36" s="145"/>
      <c r="Q36" s="145"/>
      <c r="R36" s="145"/>
    </row>
    <row r="37" spans="4:18" ht="26.25">
      <c r="D37" s="13"/>
      <c r="E37" s="9"/>
      <c r="F37" s="9"/>
      <c r="G37" s="9"/>
      <c r="H37" s="9"/>
      <c r="I37" s="9"/>
      <c r="J37" s="9"/>
      <c r="K37" s="9"/>
      <c r="L37" s="13"/>
      <c r="M37" s="13"/>
      <c r="N37" s="13"/>
      <c r="O37" s="13"/>
      <c r="P37" s="13"/>
      <c r="Q37" s="146" t="s">
        <v>3829</v>
      </c>
      <c r="R37" s="13"/>
    </row>
    <row r="38" spans="4:18" ht="26.25">
      <c r="D38" s="149"/>
      <c r="E38" s="9"/>
      <c r="F38" s="9"/>
      <c r="G38" s="9"/>
      <c r="H38" s="13"/>
      <c r="I38" s="13"/>
      <c r="J38" s="13"/>
      <c r="K38" s="13"/>
      <c r="L38" s="13"/>
      <c r="M38" s="13"/>
      <c r="N38" s="13"/>
      <c r="O38" s="13"/>
      <c r="P38" s="13"/>
      <c r="Q38" s="146" t="s">
        <v>3828</v>
      </c>
      <c r="R38" s="13"/>
    </row>
    <row r="39" spans="3:11" ht="15">
      <c r="C39" s="111" t="s">
        <v>770</v>
      </c>
      <c r="E39" s="1"/>
      <c r="F39" s="1"/>
      <c r="H39" s="1"/>
      <c r="J39" s="1"/>
      <c r="K39" s="1"/>
    </row>
    <row r="40" spans="4:11" ht="23.25">
      <c r="D40" s="3"/>
      <c r="E40" s="1"/>
      <c r="F40" s="1"/>
      <c r="H40" s="1"/>
      <c r="J40" s="1"/>
      <c r="K40" s="1"/>
    </row>
    <row r="41" spans="4:17" ht="23.25">
      <c r="D41" s="3"/>
      <c r="E41" s="1"/>
      <c r="F41" s="1"/>
      <c r="G41" s="1"/>
      <c r="H41" s="1"/>
      <c r="K41" s="1"/>
      <c r="Q41" s="1"/>
    </row>
    <row r="72" spans="3:19" ht="15">
      <c r="C72" s="111" t="s">
        <v>770</v>
      </c>
      <c r="S72" s="111" t="s">
        <v>770</v>
      </c>
    </row>
    <row r="86" spans="4:11" ht="26.25">
      <c r="D86" s="102"/>
      <c r="E86" s="1"/>
      <c r="F86" s="1"/>
      <c r="G86" s="1"/>
      <c r="I86" s="1"/>
      <c r="J86" s="1"/>
      <c r="K86" s="1"/>
    </row>
    <row r="87" spans="4:11" ht="26.25">
      <c r="D87" s="102"/>
      <c r="E87" s="1"/>
      <c r="F87" s="1"/>
      <c r="G87" s="1"/>
      <c r="H87" s="195"/>
      <c r="I87" s="1"/>
      <c r="J87" s="1"/>
      <c r="K87" s="1"/>
    </row>
    <row r="88" spans="4:14" ht="26.25">
      <c r="D88" s="102"/>
      <c r="E88" s="1"/>
      <c r="F88" s="1"/>
      <c r="G88" s="1"/>
      <c r="H88" s="195"/>
      <c r="I88" s="1"/>
      <c r="J88" s="1"/>
      <c r="K88" s="1"/>
      <c r="N88" s="102"/>
    </row>
    <row r="89" spans="4:11" ht="26.25">
      <c r="D89" s="102"/>
      <c r="E89" s="1"/>
      <c r="F89" s="1"/>
      <c r="G89" s="1"/>
      <c r="H89" s="1"/>
      <c r="I89" s="1"/>
      <c r="J89" s="1"/>
      <c r="K89" s="1"/>
    </row>
    <row r="90" spans="4:11" ht="26.25">
      <c r="D90" s="102"/>
      <c r="E90" s="1"/>
      <c r="F90" s="1"/>
      <c r="G90" s="1"/>
      <c r="H90" s="1"/>
      <c r="I90" s="1"/>
      <c r="J90" s="1"/>
      <c r="K90" s="1"/>
    </row>
    <row r="91" spans="4:11" ht="26.25">
      <c r="D91" s="102"/>
      <c r="E91" s="1"/>
      <c r="F91" s="1"/>
      <c r="G91" s="1"/>
      <c r="H91" s="1"/>
      <c r="I91" s="1"/>
      <c r="J91" s="1"/>
      <c r="K91" s="1"/>
    </row>
    <row r="92" spans="4:11" ht="26.25">
      <c r="D92" s="102"/>
      <c r="E92" s="1"/>
      <c r="F92" s="1"/>
      <c r="G92" s="1"/>
      <c r="H92" s="1"/>
      <c r="I92" s="1"/>
      <c r="J92" s="1"/>
      <c r="K92" s="1"/>
    </row>
    <row r="93" spans="4:11" ht="26.25">
      <c r="D93" s="102"/>
      <c r="E93" s="1"/>
      <c r="F93" s="1"/>
      <c r="G93" s="1"/>
      <c r="H93" s="1"/>
      <c r="I93" s="1"/>
      <c r="J93" s="1"/>
      <c r="K93" s="1"/>
    </row>
    <row r="94" spans="4:11" ht="26.25">
      <c r="D94" s="102"/>
      <c r="E94" s="1"/>
      <c r="F94" s="1"/>
      <c r="G94" s="1"/>
      <c r="H94" s="1"/>
      <c r="I94" s="1"/>
      <c r="J94" s="1"/>
      <c r="K94" s="1"/>
    </row>
    <row r="95" spans="4:11" ht="26.25">
      <c r="D95" s="102"/>
      <c r="E95" s="1"/>
      <c r="F95" s="1"/>
      <c r="G95" s="1"/>
      <c r="H95" s="1"/>
      <c r="I95" s="1"/>
      <c r="J95" s="1"/>
      <c r="K95" s="1"/>
    </row>
    <row r="96" spans="4:11" ht="26.25">
      <c r="D96" s="102"/>
      <c r="E96" s="1"/>
      <c r="F96" s="1"/>
      <c r="G96" s="1"/>
      <c r="H96" s="1"/>
      <c r="I96" s="1"/>
      <c r="J96" s="1"/>
      <c r="K96" s="1"/>
    </row>
    <row r="97" spans="4:11" ht="26.25">
      <c r="D97" s="102"/>
      <c r="E97" s="1"/>
      <c r="F97" s="1"/>
      <c r="G97" s="1"/>
      <c r="H97" s="1"/>
      <c r="I97" s="1"/>
      <c r="J97" s="1"/>
      <c r="K97" s="1"/>
    </row>
    <row r="98" spans="4:11" ht="26.25">
      <c r="D98" s="102"/>
      <c r="E98" s="1"/>
      <c r="F98" s="1"/>
      <c r="G98" s="1"/>
      <c r="H98" s="1"/>
      <c r="I98" s="1"/>
      <c r="J98" s="1"/>
      <c r="K98" s="1"/>
    </row>
    <row r="99" spans="4:11" ht="26.25">
      <c r="D99" s="102"/>
      <c r="E99" s="1"/>
      <c r="F99" s="1"/>
      <c r="G99" s="1"/>
      <c r="H99" s="1"/>
      <c r="I99" s="1"/>
      <c r="J99" s="1"/>
      <c r="K99" s="1"/>
    </row>
    <row r="100" spans="4:11" ht="26.25">
      <c r="D100" s="102"/>
      <c r="E100" s="1"/>
      <c r="F100" s="1"/>
      <c r="G100" s="1"/>
      <c r="H100" s="1"/>
      <c r="I100" s="1"/>
      <c r="J100" s="1"/>
      <c r="K100" s="1"/>
    </row>
  </sheetData>
  <sheetProtection/>
  <printOptions/>
  <pageMargins left="0.47" right="0.32" top="0.32" bottom="0.21" header="0.32" footer="0.17"/>
  <pageSetup fitToHeight="1" fitToWidth="1"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4"/>
  <sheetViews>
    <sheetView zoomScale="70" zoomScaleNormal="70" zoomScalePageLayoutView="0" workbookViewId="0" topLeftCell="A1">
      <selection activeCell="Q24" sqref="Q24"/>
    </sheetView>
  </sheetViews>
  <sheetFormatPr defaultColWidth="8.88671875" defaultRowHeight="15"/>
  <sheetData>
    <row r="4" spans="1:5" ht="15">
      <c r="A4" t="s">
        <v>1432</v>
      </c>
      <c r="C4" t="s">
        <v>2781</v>
      </c>
      <c r="D4" t="s">
        <v>2781</v>
      </c>
      <c r="E4" t="s">
        <v>2781</v>
      </c>
    </row>
  </sheetData>
  <sheetProtection/>
  <printOptions/>
  <pageMargins left="0.17" right="0.16" top="1" bottom="1" header="0.5" footer="0.5"/>
  <pageSetup fitToHeight="1" fitToWidth="1"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87"/>
  <sheetViews>
    <sheetView zoomScale="80" zoomScaleNormal="80" zoomScalePageLayoutView="0" workbookViewId="0" topLeftCell="A1">
      <selection activeCell="D7" sqref="D7"/>
    </sheetView>
  </sheetViews>
  <sheetFormatPr defaultColWidth="8.88671875" defaultRowHeight="15"/>
  <cols>
    <col min="4" max="4" width="11.21484375" style="0" customWidth="1"/>
    <col min="5" max="5" width="14.3359375" style="0" customWidth="1"/>
    <col min="6" max="6" width="14.99609375" style="0" customWidth="1"/>
    <col min="7" max="7" width="14.5546875" style="0" customWidth="1"/>
    <col min="8" max="8" width="13.4453125" style="0" customWidth="1"/>
    <col min="9" max="9" width="1.2265625" style="0" customWidth="1"/>
    <col min="10" max="10" width="0.88671875" style="0" customWidth="1"/>
    <col min="11" max="11" width="13.21484375" style="0" customWidth="1"/>
    <col min="12" max="12" width="14.5546875" style="0" customWidth="1"/>
    <col min="13" max="13" width="14.10546875" style="0" customWidth="1"/>
    <col min="14" max="14" width="3.5546875" style="0" customWidth="1"/>
    <col min="17" max="17" width="30.5546875" style="0" customWidth="1"/>
  </cols>
  <sheetData>
    <row r="4" ht="15">
      <c r="D4" t="s">
        <v>2781</v>
      </c>
    </row>
    <row r="5" ht="30">
      <c r="D5" s="63" t="s">
        <v>2275</v>
      </c>
    </row>
    <row r="6" ht="22.5">
      <c r="D6" s="64" t="s">
        <v>902</v>
      </c>
    </row>
    <row r="7" spans="2:4" ht="22.5">
      <c r="B7" t="s">
        <v>2781</v>
      </c>
      <c r="D7" s="64" t="s">
        <v>2781</v>
      </c>
    </row>
    <row r="8" spans="4:13" ht="22.5">
      <c r="D8" s="64" t="s">
        <v>2781</v>
      </c>
      <c r="K8" s="76" t="s">
        <v>904</v>
      </c>
      <c r="L8" s="76" t="s">
        <v>904</v>
      </c>
      <c r="M8" s="76"/>
    </row>
    <row r="9" spans="4:13" ht="18.75">
      <c r="D9" s="32"/>
      <c r="E9" s="76" t="s">
        <v>904</v>
      </c>
      <c r="F9" s="76" t="s">
        <v>904</v>
      </c>
      <c r="G9" s="76"/>
      <c r="K9" s="76" t="s">
        <v>905</v>
      </c>
      <c r="L9" s="76" t="s">
        <v>905</v>
      </c>
      <c r="M9" s="76"/>
    </row>
    <row r="10" spans="5:13" ht="18.75">
      <c r="E10" s="76" t="s">
        <v>905</v>
      </c>
      <c r="F10" s="76" t="s">
        <v>905</v>
      </c>
      <c r="G10" s="76"/>
      <c r="H10" s="76" t="s">
        <v>909</v>
      </c>
      <c r="I10" s="76"/>
      <c r="J10" s="76"/>
      <c r="K10" s="76" t="s">
        <v>903</v>
      </c>
      <c r="L10" s="76" t="s">
        <v>906</v>
      </c>
      <c r="M10" s="76" t="s">
        <v>908</v>
      </c>
    </row>
    <row r="11" spans="4:14" ht="18.75">
      <c r="D11" s="72"/>
      <c r="E11" s="76" t="s">
        <v>903</v>
      </c>
      <c r="F11" s="76" t="s">
        <v>906</v>
      </c>
      <c r="G11" s="76" t="s">
        <v>908</v>
      </c>
      <c r="H11" s="76" t="s">
        <v>910</v>
      </c>
      <c r="I11" s="76"/>
      <c r="J11" s="76"/>
      <c r="K11" s="76" t="s">
        <v>907</v>
      </c>
      <c r="L11" s="76" t="s">
        <v>903</v>
      </c>
      <c r="M11" s="76" t="s">
        <v>177</v>
      </c>
      <c r="N11" s="72"/>
    </row>
    <row r="12" spans="4:14" ht="18.75">
      <c r="D12" s="72" t="s">
        <v>1397</v>
      </c>
      <c r="E12" s="76" t="s">
        <v>907</v>
      </c>
      <c r="F12" s="76" t="s">
        <v>903</v>
      </c>
      <c r="G12" s="76" t="s">
        <v>5190</v>
      </c>
      <c r="H12" s="76" t="s">
        <v>4466</v>
      </c>
      <c r="I12" s="76"/>
      <c r="J12" s="76"/>
      <c r="K12" s="76" t="s">
        <v>4061</v>
      </c>
      <c r="L12" s="76" t="s">
        <v>4061</v>
      </c>
      <c r="M12" s="76" t="s">
        <v>4061</v>
      </c>
      <c r="N12" s="72"/>
    </row>
    <row r="13" spans="4:14" ht="4.5" customHeight="1"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</row>
    <row r="14" spans="4:14" ht="4.5" customHeight="1">
      <c r="D14" s="73"/>
      <c r="E14" s="74"/>
      <c r="F14" s="74"/>
      <c r="G14" s="74"/>
      <c r="H14" s="74"/>
      <c r="I14" s="74"/>
      <c r="J14" s="77"/>
      <c r="K14" s="74"/>
      <c r="L14" s="74"/>
      <c r="M14" s="74"/>
      <c r="N14" s="75"/>
    </row>
    <row r="15" spans="4:14" ht="5.25" customHeight="1">
      <c r="D15" s="72"/>
      <c r="E15" s="72"/>
      <c r="F15" s="72"/>
      <c r="G15" s="72"/>
      <c r="H15" s="72"/>
      <c r="I15" s="72"/>
      <c r="J15" s="78"/>
      <c r="K15" s="72"/>
      <c r="L15" s="72"/>
      <c r="M15" s="72"/>
      <c r="N15" s="72"/>
    </row>
    <row r="16" spans="4:14" ht="24" customHeight="1">
      <c r="D16" s="72" t="s">
        <v>6006</v>
      </c>
      <c r="E16" s="83">
        <f>SUMIF(Data!$U$18:$U$1213,"Under Review",Data!$N$18:$N$1213)</f>
        <v>10763</v>
      </c>
      <c r="F16" s="83">
        <f>SUMIF(Data!U$18:U$1213,"Approved",Data!N$18:N$1213)</f>
        <v>16789</v>
      </c>
      <c r="G16" s="83">
        <f>SUMIF(Data!U$18:U$1213,"Construction",Data!N$18:N$1213)</f>
        <v>16699</v>
      </c>
      <c r="H16" s="83">
        <f>SUM(E16:G16)</f>
        <v>44251</v>
      </c>
      <c r="I16" s="72"/>
      <c r="J16" s="78"/>
      <c r="K16" s="80">
        <f>E17/$H16</f>
        <v>0.22819823280829812</v>
      </c>
      <c r="L16" s="80">
        <f>F17/$H16</f>
        <v>0.38109873223203994</v>
      </c>
      <c r="M16" s="80">
        <f>G17/$H16</f>
        <v>0.37163001966057263</v>
      </c>
      <c r="N16" s="72"/>
    </row>
    <row r="17" spans="4:14" ht="27" customHeight="1">
      <c r="D17" s="72" t="s">
        <v>5851</v>
      </c>
      <c r="E17" s="83">
        <v>10098</v>
      </c>
      <c r="F17" s="83">
        <v>16864</v>
      </c>
      <c r="G17" s="83">
        <v>16445</v>
      </c>
      <c r="H17" s="83">
        <f>SUM(E17:G17)</f>
        <v>43407</v>
      </c>
      <c r="I17" s="72"/>
      <c r="J17" s="78"/>
      <c r="K17" s="80">
        <f aca="true" t="shared" si="0" ref="K17:M18">E18/$H17</f>
        <v>0.19151288962609717</v>
      </c>
      <c r="L17" s="80">
        <f t="shared" si="0"/>
        <v>0.3780265855737554</v>
      </c>
      <c r="M17" s="80">
        <f t="shared" si="0"/>
        <v>0.3892690119105213</v>
      </c>
      <c r="N17" s="72"/>
    </row>
    <row r="18" spans="4:14" ht="27" customHeight="1">
      <c r="D18" s="72" t="s">
        <v>5766</v>
      </c>
      <c r="E18" s="83">
        <v>8313</v>
      </c>
      <c r="F18" s="83">
        <v>16409</v>
      </c>
      <c r="G18" s="83">
        <v>16897</v>
      </c>
      <c r="H18" s="83">
        <f>SUM(E18:G18)</f>
        <v>41619</v>
      </c>
      <c r="I18" s="72"/>
      <c r="J18" s="78"/>
      <c r="K18" s="80">
        <f t="shared" si="0"/>
        <v>0.1764818952882097</v>
      </c>
      <c r="L18" s="80">
        <f t="shared" si="0"/>
        <v>0.34611595665441264</v>
      </c>
      <c r="M18" s="80">
        <f t="shared" si="0"/>
        <v>0.40325332180013934</v>
      </c>
      <c r="N18" s="72"/>
    </row>
    <row r="19" spans="4:14" ht="27" customHeight="1">
      <c r="D19" s="72" t="s">
        <v>5765</v>
      </c>
      <c r="E19" s="83">
        <v>7345</v>
      </c>
      <c r="F19" s="83">
        <v>14405</v>
      </c>
      <c r="G19" s="83">
        <v>16783</v>
      </c>
      <c r="H19" s="83">
        <f>SUM(E19:G19)</f>
        <v>38533</v>
      </c>
      <c r="I19" s="72"/>
      <c r="J19" s="78"/>
      <c r="K19" s="80">
        <f>E20/$H19</f>
        <v>0.2192925544338619</v>
      </c>
      <c r="L19" s="80">
        <f>F20/$H19</f>
        <v>0.3432642150883658</v>
      </c>
      <c r="M19" s="80">
        <f>G20/$H19</f>
        <v>0.4181870085381361</v>
      </c>
      <c r="N19" s="72"/>
    </row>
    <row r="20" spans="4:14" ht="24.75" customHeight="1">
      <c r="D20" s="72" t="s">
        <v>5569</v>
      </c>
      <c r="E20" s="83">
        <v>8450</v>
      </c>
      <c r="F20" s="83">
        <v>13227</v>
      </c>
      <c r="G20" s="83">
        <v>16114</v>
      </c>
      <c r="H20" s="83">
        <f aca="true" t="shared" si="1" ref="H20:H31">SUM(E20:G20)</f>
        <v>37791</v>
      </c>
      <c r="I20" s="72"/>
      <c r="J20" s="78"/>
      <c r="K20" s="80">
        <f>E21/$H20</f>
        <v>0.26900584795321636</v>
      </c>
      <c r="L20" s="80">
        <f>F21/$H20</f>
        <v>0.34968643327776455</v>
      </c>
      <c r="M20" s="80">
        <f>G21/$H20</f>
        <v>0.42692704612209254</v>
      </c>
      <c r="N20" s="72"/>
    </row>
    <row r="21" spans="4:14" ht="24.75" customHeight="1">
      <c r="D21" s="72" t="s">
        <v>5463</v>
      </c>
      <c r="E21" s="83">
        <v>10166</v>
      </c>
      <c r="F21" s="83">
        <v>13215</v>
      </c>
      <c r="G21" s="83">
        <v>16134</v>
      </c>
      <c r="H21" s="83">
        <f t="shared" si="1"/>
        <v>39515</v>
      </c>
      <c r="I21" s="72"/>
      <c r="J21" s="78"/>
      <c r="K21" s="80">
        <f aca="true" t="shared" si="2" ref="K21:K35">E21/$H21</f>
        <v>0.2572693913703657</v>
      </c>
      <c r="L21" s="80">
        <f aca="true" t="shared" si="3" ref="L21:L35">F21/$H21</f>
        <v>0.334429963305074</v>
      </c>
      <c r="M21" s="80">
        <f aca="true" t="shared" si="4" ref="M21:M35">G21/$H21</f>
        <v>0.4083006453245603</v>
      </c>
      <c r="N21" s="72"/>
    </row>
    <row r="22" spans="4:14" ht="24.75" customHeight="1">
      <c r="D22" s="72" t="s">
        <v>5387</v>
      </c>
      <c r="E22" s="83">
        <v>10236</v>
      </c>
      <c r="F22" s="83">
        <v>12440</v>
      </c>
      <c r="G22" s="83">
        <v>15007</v>
      </c>
      <c r="H22" s="83">
        <f t="shared" si="1"/>
        <v>37683</v>
      </c>
      <c r="I22" s="72"/>
      <c r="J22" s="78"/>
      <c r="K22" s="80">
        <f t="shared" si="2"/>
        <v>0.27163442401082716</v>
      </c>
      <c r="L22" s="80">
        <f t="shared" si="3"/>
        <v>0.33012233633203303</v>
      </c>
      <c r="M22" s="80">
        <f t="shared" si="4"/>
        <v>0.3982432396571398</v>
      </c>
      <c r="N22" s="72"/>
    </row>
    <row r="23" spans="4:14" ht="23.25" customHeight="1">
      <c r="D23" s="72" t="s">
        <v>5275</v>
      </c>
      <c r="E23" s="83">
        <v>8290</v>
      </c>
      <c r="F23" s="83">
        <v>12179</v>
      </c>
      <c r="G23" s="83">
        <v>14025</v>
      </c>
      <c r="H23" s="83">
        <f t="shared" si="1"/>
        <v>34494</v>
      </c>
      <c r="I23" s="72"/>
      <c r="J23" s="78"/>
      <c r="K23" s="80">
        <f t="shared" si="2"/>
        <v>0.24033165188148664</v>
      </c>
      <c r="L23" s="80">
        <f t="shared" si="3"/>
        <v>0.35307589725749405</v>
      </c>
      <c r="M23" s="80">
        <f t="shared" si="4"/>
        <v>0.4065924508610193</v>
      </c>
      <c r="N23" s="72"/>
    </row>
    <row r="24" spans="4:14" ht="23.25" customHeight="1">
      <c r="D24" s="72" t="s">
        <v>5189</v>
      </c>
      <c r="E24" s="83">
        <v>8510</v>
      </c>
      <c r="F24" s="83">
        <v>12047</v>
      </c>
      <c r="G24" s="83">
        <v>12873</v>
      </c>
      <c r="H24" s="83">
        <f t="shared" si="1"/>
        <v>33430</v>
      </c>
      <c r="I24" s="72"/>
      <c r="J24" s="78"/>
      <c r="K24" s="80">
        <f t="shared" si="2"/>
        <v>0.254561770864493</v>
      </c>
      <c r="L24" s="80">
        <f t="shared" si="3"/>
        <v>0.36036494166915944</v>
      </c>
      <c r="M24" s="80">
        <f t="shared" si="4"/>
        <v>0.3850732874663476</v>
      </c>
      <c r="N24" s="72"/>
    </row>
    <row r="25" spans="4:14" ht="23.25" customHeight="1">
      <c r="D25" s="72" t="s">
        <v>5098</v>
      </c>
      <c r="E25" s="83">
        <v>8592</v>
      </c>
      <c r="F25" s="83">
        <v>11170</v>
      </c>
      <c r="G25" s="83">
        <v>17926</v>
      </c>
      <c r="H25" s="83">
        <f t="shared" si="1"/>
        <v>37688</v>
      </c>
      <c r="I25" s="72"/>
      <c r="J25" s="78"/>
      <c r="K25" s="80">
        <f t="shared" si="2"/>
        <v>0.22797707493101252</v>
      </c>
      <c r="L25" s="80">
        <f t="shared" si="3"/>
        <v>0.29638081086818086</v>
      </c>
      <c r="M25" s="80">
        <f t="shared" si="4"/>
        <v>0.4756421142008066</v>
      </c>
      <c r="N25" s="72"/>
    </row>
    <row r="26" spans="4:14" ht="22.5" customHeight="1">
      <c r="D26" s="72" t="s">
        <v>5007</v>
      </c>
      <c r="E26" s="83">
        <v>10729</v>
      </c>
      <c r="F26" s="83">
        <v>11764</v>
      </c>
      <c r="G26" s="83">
        <v>16943</v>
      </c>
      <c r="H26" s="83">
        <f t="shared" si="1"/>
        <v>39436</v>
      </c>
      <c r="I26" s="72"/>
      <c r="J26" s="78"/>
      <c r="K26" s="80">
        <f t="shared" si="2"/>
        <v>0.27206106095952937</v>
      </c>
      <c r="L26" s="80">
        <f t="shared" si="3"/>
        <v>0.29830611623896947</v>
      </c>
      <c r="M26" s="80">
        <f t="shared" si="4"/>
        <v>0.42963282280150117</v>
      </c>
      <c r="N26" s="72"/>
    </row>
    <row r="27" spans="4:14" ht="22.5" customHeight="1">
      <c r="D27" s="72" t="s">
        <v>5006</v>
      </c>
      <c r="E27" s="83">
        <v>11976</v>
      </c>
      <c r="F27" s="83">
        <v>9675</v>
      </c>
      <c r="G27" s="83">
        <v>17961</v>
      </c>
      <c r="H27" s="83">
        <f t="shared" si="1"/>
        <v>39612</v>
      </c>
      <c r="I27" s="72"/>
      <c r="J27" s="78"/>
      <c r="K27" s="80">
        <f t="shared" si="2"/>
        <v>0.3023326264768252</v>
      </c>
      <c r="L27" s="80">
        <f t="shared" si="3"/>
        <v>0.24424416843380795</v>
      </c>
      <c r="M27" s="80">
        <f t="shared" si="4"/>
        <v>0.45342320508936684</v>
      </c>
      <c r="N27" s="72"/>
    </row>
    <row r="28" spans="4:14" ht="22.5" customHeight="1">
      <c r="D28" s="72" t="s">
        <v>4814</v>
      </c>
      <c r="E28" s="83">
        <v>11277</v>
      </c>
      <c r="F28" s="83">
        <v>8947</v>
      </c>
      <c r="G28" s="83">
        <v>17416</v>
      </c>
      <c r="H28" s="83">
        <f t="shared" si="1"/>
        <v>37640</v>
      </c>
      <c r="I28" s="72"/>
      <c r="J28" s="78"/>
      <c r="K28" s="80">
        <f t="shared" si="2"/>
        <v>0.29960148777895856</v>
      </c>
      <c r="L28" s="80">
        <f t="shared" si="3"/>
        <v>0.23769925611052073</v>
      </c>
      <c r="M28" s="80">
        <f t="shared" si="4"/>
        <v>0.4626992561105207</v>
      </c>
      <c r="N28" s="72"/>
    </row>
    <row r="29" spans="4:14" ht="22.5" customHeight="1">
      <c r="D29" s="72" t="s">
        <v>4813</v>
      </c>
      <c r="E29" s="83">
        <v>8112</v>
      </c>
      <c r="F29" s="83">
        <v>9295</v>
      </c>
      <c r="G29" s="83">
        <v>16822</v>
      </c>
      <c r="H29" s="83">
        <f t="shared" si="1"/>
        <v>34229</v>
      </c>
      <c r="I29" s="72"/>
      <c r="J29" s="78"/>
      <c r="K29" s="80">
        <f t="shared" si="2"/>
        <v>0.2369920243068743</v>
      </c>
      <c r="L29" s="80">
        <f t="shared" si="3"/>
        <v>0.2715533611849601</v>
      </c>
      <c r="M29" s="80">
        <f t="shared" si="4"/>
        <v>0.4914546145081656</v>
      </c>
      <c r="N29" s="72"/>
    </row>
    <row r="30" spans="4:14" ht="19.5" customHeight="1">
      <c r="D30" s="72" t="s">
        <v>4708</v>
      </c>
      <c r="E30" s="83">
        <v>9725</v>
      </c>
      <c r="F30" s="83">
        <v>9630</v>
      </c>
      <c r="G30" s="83">
        <v>15750</v>
      </c>
      <c r="H30" s="83">
        <f t="shared" si="1"/>
        <v>35105</v>
      </c>
      <c r="I30" s="72"/>
      <c r="J30" s="78"/>
      <c r="K30" s="80">
        <f t="shared" si="2"/>
        <v>0.2770260646631534</v>
      </c>
      <c r="L30" s="80">
        <f t="shared" si="3"/>
        <v>0.2743198974505056</v>
      </c>
      <c r="M30" s="80">
        <f t="shared" si="4"/>
        <v>0.44865403788634095</v>
      </c>
      <c r="N30" s="72"/>
    </row>
    <row r="31" spans="4:14" ht="19.5" customHeight="1">
      <c r="D31" s="72" t="s">
        <v>4637</v>
      </c>
      <c r="E31" s="83">
        <v>7848</v>
      </c>
      <c r="F31" s="83">
        <v>11735</v>
      </c>
      <c r="G31" s="83">
        <v>13748</v>
      </c>
      <c r="H31" s="83">
        <f t="shared" si="1"/>
        <v>33331</v>
      </c>
      <c r="I31" s="72"/>
      <c r="J31" s="78"/>
      <c r="K31" s="80">
        <f t="shared" si="2"/>
        <v>0.23545648195373675</v>
      </c>
      <c r="L31" s="80">
        <f t="shared" si="3"/>
        <v>0.35207464522516574</v>
      </c>
      <c r="M31" s="80">
        <f t="shared" si="4"/>
        <v>0.41246887282109745</v>
      </c>
      <c r="N31" s="72"/>
    </row>
    <row r="32" spans="4:14" ht="20.25" customHeight="1">
      <c r="D32" s="72" t="s">
        <v>4520</v>
      </c>
      <c r="E32" s="83">
        <v>7087</v>
      </c>
      <c r="F32" s="83">
        <v>12215</v>
      </c>
      <c r="G32" s="83">
        <v>11099</v>
      </c>
      <c r="H32" s="83">
        <f aca="true" t="shared" si="5" ref="H32:H38">SUM(E32:G32)</f>
        <v>30401</v>
      </c>
      <c r="I32" s="72"/>
      <c r="J32" s="78"/>
      <c r="K32" s="80">
        <f t="shared" si="2"/>
        <v>0.2331173316667215</v>
      </c>
      <c r="L32" s="80">
        <f t="shared" si="3"/>
        <v>0.4017959935528437</v>
      </c>
      <c r="M32" s="80">
        <f t="shared" si="4"/>
        <v>0.36508667478043483</v>
      </c>
      <c r="N32" s="72"/>
    </row>
    <row r="33" spans="4:14" ht="19.5" customHeight="1">
      <c r="D33" s="72" t="s">
        <v>4465</v>
      </c>
      <c r="E33" s="83">
        <v>8758</v>
      </c>
      <c r="F33" s="83">
        <v>10369</v>
      </c>
      <c r="G33" s="83">
        <v>10865</v>
      </c>
      <c r="H33" s="83">
        <f t="shared" si="5"/>
        <v>29992</v>
      </c>
      <c r="I33" s="72"/>
      <c r="J33" s="78"/>
      <c r="K33" s="80">
        <f t="shared" si="2"/>
        <v>0.2920112029874633</v>
      </c>
      <c r="L33" s="80">
        <f t="shared" si="3"/>
        <v>0.3457255268071486</v>
      </c>
      <c r="M33" s="80">
        <f t="shared" si="4"/>
        <v>0.3622632702053881</v>
      </c>
      <c r="N33" s="72"/>
    </row>
    <row r="34" spans="4:14" ht="18.75" customHeight="1">
      <c r="D34" s="72" t="s">
        <v>4390</v>
      </c>
      <c r="E34" s="83">
        <v>8293</v>
      </c>
      <c r="F34" s="83">
        <v>10578</v>
      </c>
      <c r="G34" s="83">
        <v>8628</v>
      </c>
      <c r="H34" s="83">
        <f t="shared" si="5"/>
        <v>27499</v>
      </c>
      <c r="I34" s="72"/>
      <c r="J34" s="78"/>
      <c r="K34" s="80">
        <f t="shared" si="2"/>
        <v>0.30157460271282593</v>
      </c>
      <c r="L34" s="80">
        <f t="shared" si="3"/>
        <v>0.3846685334012146</v>
      </c>
      <c r="M34" s="80">
        <f t="shared" si="4"/>
        <v>0.31375686388595947</v>
      </c>
      <c r="N34" s="72"/>
    </row>
    <row r="35" spans="2:14" ht="18.75" customHeight="1">
      <c r="B35" s="138"/>
      <c r="D35" s="72" t="s">
        <v>657</v>
      </c>
      <c r="E35" s="83">
        <v>7989</v>
      </c>
      <c r="F35" s="83">
        <v>9415</v>
      </c>
      <c r="G35" s="83">
        <v>7587</v>
      </c>
      <c r="H35" s="83">
        <f t="shared" si="5"/>
        <v>24991</v>
      </c>
      <c r="I35" s="72"/>
      <c r="J35" s="78"/>
      <c r="K35" s="80">
        <f t="shared" si="2"/>
        <v>0.3196750830298908</v>
      </c>
      <c r="L35" s="80">
        <f t="shared" si="3"/>
        <v>0.376735624824937</v>
      </c>
      <c r="M35" s="80">
        <f t="shared" si="4"/>
        <v>0.3035892921451723</v>
      </c>
      <c r="N35" s="72"/>
    </row>
    <row r="36" spans="2:14" ht="18.75">
      <c r="B36" s="133"/>
      <c r="D36" s="72" t="s">
        <v>3108</v>
      </c>
      <c r="E36" s="83">
        <v>8179</v>
      </c>
      <c r="F36" s="83">
        <v>8718</v>
      </c>
      <c r="G36" s="83">
        <v>6721</v>
      </c>
      <c r="H36" s="83">
        <f t="shared" si="5"/>
        <v>23618</v>
      </c>
      <c r="I36" s="72"/>
      <c r="J36" s="78"/>
      <c r="K36" s="80">
        <f aca="true" t="shared" si="6" ref="K36:M37">E36/$H36</f>
        <v>0.3463036666948937</v>
      </c>
      <c r="L36" s="80">
        <f t="shared" si="6"/>
        <v>0.3691252434583792</v>
      </c>
      <c r="M36" s="80">
        <f t="shared" si="6"/>
        <v>0.2845710898467271</v>
      </c>
      <c r="N36" s="72"/>
    </row>
    <row r="37" spans="4:14" ht="18.75">
      <c r="D37" s="72" t="s">
        <v>3107</v>
      </c>
      <c r="E37" s="83">
        <v>4420</v>
      </c>
      <c r="F37" s="83">
        <v>8492</v>
      </c>
      <c r="G37" s="83">
        <v>6470</v>
      </c>
      <c r="H37" s="83">
        <f t="shared" si="5"/>
        <v>19382</v>
      </c>
      <c r="I37" s="72"/>
      <c r="J37" s="78"/>
      <c r="K37" s="80">
        <f t="shared" si="6"/>
        <v>0.22804664121349705</v>
      </c>
      <c r="L37" s="80">
        <f t="shared" si="6"/>
        <v>0.43813847900113506</v>
      </c>
      <c r="M37" s="80">
        <f t="shared" si="6"/>
        <v>0.3338148797853679</v>
      </c>
      <c r="N37" s="72"/>
    </row>
    <row r="38" spans="4:14" ht="18.75">
      <c r="D38" s="72" t="s">
        <v>1717</v>
      </c>
      <c r="E38" s="83">
        <v>3475</v>
      </c>
      <c r="F38" s="83">
        <v>8644</v>
      </c>
      <c r="G38" s="83">
        <v>5023</v>
      </c>
      <c r="H38" s="83">
        <f t="shared" si="5"/>
        <v>17142</v>
      </c>
      <c r="I38" s="72"/>
      <c r="J38" s="78"/>
      <c r="K38" s="80">
        <f aca="true" t="shared" si="7" ref="K38:M41">E38/$H38</f>
        <v>0.20271846925679618</v>
      </c>
      <c r="L38" s="80">
        <f t="shared" si="7"/>
        <v>0.5042585462606464</v>
      </c>
      <c r="M38" s="80">
        <f t="shared" si="7"/>
        <v>0.2930229844825575</v>
      </c>
      <c r="N38" s="72"/>
    </row>
    <row r="39" spans="4:14" ht="18.75">
      <c r="D39" s="72" t="s">
        <v>1716</v>
      </c>
      <c r="E39" s="83">
        <v>2111</v>
      </c>
      <c r="F39" s="83">
        <v>9089</v>
      </c>
      <c r="G39" s="83">
        <v>4604</v>
      </c>
      <c r="H39" s="83">
        <f aca="true" t="shared" si="8" ref="H39:H46">SUM(E39:G39)</f>
        <v>15804</v>
      </c>
      <c r="I39" s="72"/>
      <c r="J39" s="78"/>
      <c r="K39" s="80">
        <f t="shared" si="7"/>
        <v>0.1335737787901797</v>
      </c>
      <c r="L39" s="80">
        <f t="shared" si="7"/>
        <v>0.5751075677043787</v>
      </c>
      <c r="M39" s="80">
        <f t="shared" si="7"/>
        <v>0.29131865350544167</v>
      </c>
      <c r="N39" s="72"/>
    </row>
    <row r="40" spans="4:14" ht="18.75">
      <c r="D40" s="72" t="s">
        <v>1715</v>
      </c>
      <c r="E40" s="83">
        <v>2077</v>
      </c>
      <c r="F40" s="83">
        <v>8879</v>
      </c>
      <c r="G40" s="83">
        <v>5435</v>
      </c>
      <c r="H40" s="83">
        <f t="shared" si="8"/>
        <v>16391</v>
      </c>
      <c r="I40" s="72"/>
      <c r="J40" s="78"/>
      <c r="K40" s="80">
        <f t="shared" si="7"/>
        <v>0.12671588066621928</v>
      </c>
      <c r="L40" s="80">
        <f t="shared" si="7"/>
        <v>0.5416997132572753</v>
      </c>
      <c r="M40" s="80">
        <f t="shared" si="7"/>
        <v>0.3315844060765054</v>
      </c>
      <c r="N40" s="72"/>
    </row>
    <row r="41" spans="4:14" ht="21" customHeight="1">
      <c r="D41" s="72" t="s">
        <v>2155</v>
      </c>
      <c r="E41" s="83">
        <v>975</v>
      </c>
      <c r="F41" s="83">
        <v>8919</v>
      </c>
      <c r="G41" s="83">
        <v>5534</v>
      </c>
      <c r="H41" s="83">
        <f t="shared" si="8"/>
        <v>15428</v>
      </c>
      <c r="I41" s="72"/>
      <c r="J41" s="78"/>
      <c r="K41" s="80">
        <f t="shared" si="7"/>
        <v>0.06319678506611356</v>
      </c>
      <c r="L41" s="80">
        <f t="shared" si="7"/>
        <v>0.5781047446201711</v>
      </c>
      <c r="M41" s="80">
        <f t="shared" si="7"/>
        <v>0.3586984703137153</v>
      </c>
      <c r="N41" s="72"/>
    </row>
    <row r="42" spans="4:15" ht="18.75" customHeight="1">
      <c r="D42" s="72" t="s">
        <v>2170</v>
      </c>
      <c r="E42" s="83">
        <v>964</v>
      </c>
      <c r="F42" s="83">
        <v>8314</v>
      </c>
      <c r="G42" s="83">
        <v>6541</v>
      </c>
      <c r="H42" s="83">
        <f t="shared" si="8"/>
        <v>15819</v>
      </c>
      <c r="I42" s="72"/>
      <c r="J42" s="78"/>
      <c r="K42" s="80">
        <f aca="true" t="shared" si="9" ref="K42:M43">E42/$H42</f>
        <v>0.06093937669890638</v>
      </c>
      <c r="L42" s="80">
        <f t="shared" si="9"/>
        <v>0.525570516467539</v>
      </c>
      <c r="M42" s="80">
        <f t="shared" si="9"/>
        <v>0.4134901068335546</v>
      </c>
      <c r="N42" s="72"/>
      <c r="O42" s="81"/>
    </row>
    <row r="43" spans="2:14" ht="19.5" customHeight="1">
      <c r="B43" s="82"/>
      <c r="D43" s="72" t="s">
        <v>3103</v>
      </c>
      <c r="E43" s="83">
        <v>1551</v>
      </c>
      <c r="F43" s="83">
        <v>8940</v>
      </c>
      <c r="G43" s="83">
        <v>6411</v>
      </c>
      <c r="H43" s="83">
        <f t="shared" si="8"/>
        <v>16902</v>
      </c>
      <c r="I43" s="72"/>
      <c r="J43" s="78"/>
      <c r="K43" s="80">
        <f t="shared" si="9"/>
        <v>0.09176428824991126</v>
      </c>
      <c r="L43" s="80">
        <f t="shared" si="9"/>
        <v>0.528931487397941</v>
      </c>
      <c r="M43" s="80">
        <f t="shared" si="9"/>
        <v>0.37930422435214767</v>
      </c>
      <c r="N43" s="72"/>
    </row>
    <row r="44" spans="2:14" ht="18.75" customHeight="1">
      <c r="B44" s="82"/>
      <c r="D44" s="72" t="s">
        <v>3355</v>
      </c>
      <c r="E44" s="83">
        <v>2301</v>
      </c>
      <c r="F44" s="83">
        <v>7652</v>
      </c>
      <c r="G44" s="83">
        <v>10580</v>
      </c>
      <c r="H44" s="83">
        <f t="shared" si="8"/>
        <v>20533</v>
      </c>
      <c r="I44" s="72"/>
      <c r="J44" s="78"/>
      <c r="K44" s="80">
        <f aca="true" t="shared" si="10" ref="K44:M48">E44/$H44</f>
        <v>0.1120635075244728</v>
      </c>
      <c r="L44" s="80">
        <f t="shared" si="10"/>
        <v>0.37266838747382264</v>
      </c>
      <c r="M44" s="80">
        <f t="shared" si="10"/>
        <v>0.5152681050017046</v>
      </c>
      <c r="N44" s="72"/>
    </row>
    <row r="45" spans="2:14" ht="18.75" customHeight="1">
      <c r="B45" s="82"/>
      <c r="D45" s="72" t="s">
        <v>4196</v>
      </c>
      <c r="E45" s="83">
        <v>2720</v>
      </c>
      <c r="F45" s="83">
        <v>7516</v>
      </c>
      <c r="G45" s="83">
        <v>11173</v>
      </c>
      <c r="H45" s="83">
        <f t="shared" si="8"/>
        <v>21409</v>
      </c>
      <c r="I45" s="72"/>
      <c r="J45" s="78"/>
      <c r="K45" s="80">
        <f>E45/$H45</f>
        <v>0.12704937175954037</v>
      </c>
      <c r="L45" s="80">
        <f>F45/$H45</f>
        <v>0.35106730814143583</v>
      </c>
      <c r="M45" s="80">
        <f>G45/$H45</f>
        <v>0.5218833200990238</v>
      </c>
      <c r="N45" s="72"/>
    </row>
    <row r="46" spans="4:14" ht="18.75" customHeight="1">
      <c r="D46" s="72" t="s">
        <v>4195</v>
      </c>
      <c r="E46" s="83">
        <v>4491</v>
      </c>
      <c r="F46" s="83">
        <v>8174</v>
      </c>
      <c r="G46" s="83">
        <v>10790</v>
      </c>
      <c r="H46" s="83">
        <f t="shared" si="8"/>
        <v>23455</v>
      </c>
      <c r="I46" s="72"/>
      <c r="J46" s="78"/>
      <c r="K46" s="80">
        <f t="shared" si="10"/>
        <v>0.19147303346834363</v>
      </c>
      <c r="L46" s="80">
        <f t="shared" si="10"/>
        <v>0.3484971221487956</v>
      </c>
      <c r="M46" s="80">
        <f t="shared" si="10"/>
        <v>0.4600298443828608</v>
      </c>
      <c r="N46" s="72"/>
    </row>
    <row r="47" spans="4:14" ht="18.75" customHeight="1">
      <c r="D47" s="72" t="s">
        <v>4194</v>
      </c>
      <c r="E47" s="83">
        <v>5889</v>
      </c>
      <c r="F47" s="83">
        <v>8945</v>
      </c>
      <c r="G47" s="83">
        <v>10883</v>
      </c>
      <c r="H47" s="83">
        <f aca="true" t="shared" si="11" ref="H47:H52">SUM(E47:G47)</f>
        <v>25717</v>
      </c>
      <c r="I47" s="72"/>
      <c r="J47" s="78"/>
      <c r="K47" s="80">
        <f t="shared" si="10"/>
        <v>0.2289924952366139</v>
      </c>
      <c r="L47" s="80">
        <f t="shared" si="10"/>
        <v>0.3478243963137224</v>
      </c>
      <c r="M47" s="80">
        <f t="shared" si="10"/>
        <v>0.42318310844966367</v>
      </c>
      <c r="N47" s="72"/>
    </row>
    <row r="48" spans="1:14" ht="18.75" customHeight="1">
      <c r="A48" s="82"/>
      <c r="B48" s="82"/>
      <c r="C48" s="82"/>
      <c r="D48" s="72" t="s">
        <v>188</v>
      </c>
      <c r="E48" s="83">
        <v>6700</v>
      </c>
      <c r="F48" s="83">
        <v>9309</v>
      </c>
      <c r="G48" s="83">
        <v>11446</v>
      </c>
      <c r="H48" s="83">
        <f t="shared" si="11"/>
        <v>27455</v>
      </c>
      <c r="I48" s="72"/>
      <c r="J48" s="78"/>
      <c r="K48" s="80">
        <f t="shared" si="10"/>
        <v>0.24403569477326534</v>
      </c>
      <c r="L48" s="80">
        <f t="shared" si="10"/>
        <v>0.3390639227827354</v>
      </c>
      <c r="M48" s="80">
        <f t="shared" si="10"/>
        <v>0.4169003824439993</v>
      </c>
      <c r="N48" s="72"/>
    </row>
    <row r="49" spans="4:14" ht="18.75" customHeight="1">
      <c r="D49" s="72" t="s">
        <v>40</v>
      </c>
      <c r="E49" s="83">
        <v>8652</v>
      </c>
      <c r="F49" s="83">
        <v>7544</v>
      </c>
      <c r="G49" s="83">
        <v>12836</v>
      </c>
      <c r="H49" s="83">
        <f t="shared" si="11"/>
        <v>29032</v>
      </c>
      <c r="I49" s="72"/>
      <c r="J49" s="78"/>
      <c r="K49" s="80">
        <f aca="true" t="shared" si="12" ref="K49:M50">E49/$H49</f>
        <v>0.29801598236428767</v>
      </c>
      <c r="L49" s="80">
        <f t="shared" si="12"/>
        <v>0.2598511986773216</v>
      </c>
      <c r="M49" s="80">
        <f t="shared" si="12"/>
        <v>0.44213281895839074</v>
      </c>
      <c r="N49" s="72"/>
    </row>
    <row r="50" spans="4:14" ht="18" customHeight="1">
      <c r="D50" s="72" t="s">
        <v>2031</v>
      </c>
      <c r="E50" s="83">
        <v>8803</v>
      </c>
      <c r="F50" s="83">
        <v>11784</v>
      </c>
      <c r="G50" s="83">
        <v>11410</v>
      </c>
      <c r="H50" s="83">
        <f t="shared" si="11"/>
        <v>31997</v>
      </c>
      <c r="I50" s="72"/>
      <c r="J50" s="78"/>
      <c r="K50" s="80">
        <f t="shared" si="12"/>
        <v>0.27511954245710535</v>
      </c>
      <c r="L50" s="80">
        <f t="shared" si="12"/>
        <v>0.3682845266743757</v>
      </c>
      <c r="M50" s="80">
        <f t="shared" si="12"/>
        <v>0.35659593086851893</v>
      </c>
      <c r="N50" s="72"/>
    </row>
    <row r="51" spans="4:14" ht="18.75" customHeight="1">
      <c r="D51" s="72" t="s">
        <v>2290</v>
      </c>
      <c r="E51" s="83">
        <v>10640.2</v>
      </c>
      <c r="F51" s="83">
        <v>10734</v>
      </c>
      <c r="G51" s="83">
        <v>10647</v>
      </c>
      <c r="H51" s="83">
        <f t="shared" si="11"/>
        <v>32021.2</v>
      </c>
      <c r="I51" s="72"/>
      <c r="J51" s="78"/>
      <c r="K51" s="80">
        <f aca="true" t="shared" si="13" ref="K51:M52">E51/$H51</f>
        <v>0.33228611045182566</v>
      </c>
      <c r="L51" s="80">
        <f t="shared" si="13"/>
        <v>0.33521541978439284</v>
      </c>
      <c r="M51" s="80">
        <f t="shared" si="13"/>
        <v>0.3324984697637815</v>
      </c>
      <c r="N51" s="72"/>
    </row>
    <row r="52" spans="4:14" ht="17.25" customHeight="1">
      <c r="D52" s="72" t="s">
        <v>854</v>
      </c>
      <c r="E52" s="83">
        <v>10917.2</v>
      </c>
      <c r="F52" s="83">
        <v>10827</v>
      </c>
      <c r="G52" s="83">
        <v>8802</v>
      </c>
      <c r="H52" s="83">
        <f t="shared" si="11"/>
        <v>30546.2</v>
      </c>
      <c r="I52" s="72"/>
      <c r="J52" s="78"/>
      <c r="K52" s="80">
        <f t="shared" si="13"/>
        <v>0.35739961108092005</v>
      </c>
      <c r="L52" s="80">
        <f t="shared" si="13"/>
        <v>0.35444670695536595</v>
      </c>
      <c r="M52" s="80">
        <f t="shared" si="13"/>
        <v>0.288153681963714</v>
      </c>
      <c r="N52" s="72"/>
    </row>
    <row r="53" spans="4:14" ht="17.25" customHeight="1">
      <c r="D53" s="72" t="s">
        <v>2443</v>
      </c>
      <c r="E53" s="83">
        <v>12187.2</v>
      </c>
      <c r="F53" s="83">
        <v>9654</v>
      </c>
      <c r="G53" s="83">
        <v>7047</v>
      </c>
      <c r="H53" s="83">
        <f aca="true" t="shared" si="14" ref="H53:H58">SUM(E53:G53)</f>
        <v>28888.2</v>
      </c>
      <c r="I53" s="72"/>
      <c r="J53" s="78"/>
      <c r="K53" s="80">
        <f>E53/$H53</f>
        <v>0.42187467547303054</v>
      </c>
      <c r="L53" s="80">
        <f aca="true" t="shared" si="15" ref="L53:M56">F53/$H53</f>
        <v>0.33418489210127317</v>
      </c>
      <c r="M53" s="80">
        <f t="shared" si="15"/>
        <v>0.2439404324256963</v>
      </c>
      <c r="N53" s="72"/>
    </row>
    <row r="54" spans="3:14" ht="17.25" customHeight="1">
      <c r="C54" s="101"/>
      <c r="D54" s="72" t="s">
        <v>2442</v>
      </c>
      <c r="E54" s="83">
        <v>10098.6</v>
      </c>
      <c r="F54" s="83">
        <v>8104.5</v>
      </c>
      <c r="G54" s="83">
        <v>8355.5</v>
      </c>
      <c r="H54" s="83">
        <f t="shared" si="14"/>
        <v>26558.6</v>
      </c>
      <c r="I54" s="72"/>
      <c r="J54" s="78"/>
      <c r="K54" s="80">
        <f>E54/$H54</f>
        <v>0.3802384161815759</v>
      </c>
      <c r="L54" s="80">
        <f t="shared" si="15"/>
        <v>0.30515539222699994</v>
      </c>
      <c r="M54" s="80">
        <f t="shared" si="15"/>
        <v>0.3146061915914243</v>
      </c>
      <c r="N54" s="72"/>
    </row>
    <row r="55" spans="4:14" ht="17.25" customHeight="1">
      <c r="D55" s="72" t="s">
        <v>1423</v>
      </c>
      <c r="E55" s="83">
        <v>8010</v>
      </c>
      <c r="F55" s="83">
        <v>6555</v>
      </c>
      <c r="G55" s="83">
        <v>7640</v>
      </c>
      <c r="H55" s="83">
        <f t="shared" si="14"/>
        <v>22205</v>
      </c>
      <c r="I55" s="72"/>
      <c r="J55" s="78"/>
      <c r="K55" s="80">
        <f>E55/$H55</f>
        <v>0.36072956541319523</v>
      </c>
      <c r="L55" s="80">
        <f>F55/$H55</f>
        <v>0.29520378293177213</v>
      </c>
      <c r="M55" s="80">
        <f>G55/$H55</f>
        <v>0.34406665165503264</v>
      </c>
      <c r="N55" s="72"/>
    </row>
    <row r="56" spans="4:14" ht="18.75">
      <c r="D56" s="72" t="s">
        <v>424</v>
      </c>
      <c r="E56" s="83">
        <v>7620</v>
      </c>
      <c r="F56" s="83">
        <v>5166</v>
      </c>
      <c r="G56" s="83">
        <v>6864</v>
      </c>
      <c r="H56" s="83">
        <f t="shared" si="14"/>
        <v>19650</v>
      </c>
      <c r="I56" s="72"/>
      <c r="J56" s="78"/>
      <c r="K56" s="80">
        <f>E56/$H56</f>
        <v>0.38778625954198476</v>
      </c>
      <c r="L56" s="80">
        <f t="shared" si="15"/>
        <v>0.2629007633587786</v>
      </c>
      <c r="M56" s="80">
        <f t="shared" si="15"/>
        <v>0.34931297709923664</v>
      </c>
      <c r="N56" s="72"/>
    </row>
    <row r="57" spans="4:14" ht="18.75" customHeight="1">
      <c r="D57" s="72" t="s">
        <v>1813</v>
      </c>
      <c r="E57" s="83">
        <v>6762</v>
      </c>
      <c r="F57" s="83">
        <v>10850</v>
      </c>
      <c r="G57" s="83">
        <v>6054</v>
      </c>
      <c r="H57" s="83">
        <f t="shared" si="14"/>
        <v>23666</v>
      </c>
      <c r="I57" s="72"/>
      <c r="J57" s="78"/>
      <c r="K57" s="80">
        <f aca="true" t="shared" si="16" ref="K57:M58">E57/$H57</f>
        <v>0.28572635848897154</v>
      </c>
      <c r="L57" s="80">
        <f t="shared" si="16"/>
        <v>0.45846361869348434</v>
      </c>
      <c r="M57" s="80">
        <f t="shared" si="16"/>
        <v>0.25581002281754417</v>
      </c>
      <c r="N57" s="72"/>
    </row>
    <row r="58" spans="4:14" ht="18.75">
      <c r="D58" s="72" t="s">
        <v>1947</v>
      </c>
      <c r="E58" s="83">
        <v>5058</v>
      </c>
      <c r="F58" s="83">
        <v>10506</v>
      </c>
      <c r="G58" s="83">
        <v>5208</v>
      </c>
      <c r="H58" s="83">
        <f t="shared" si="14"/>
        <v>20772</v>
      </c>
      <c r="I58" s="72"/>
      <c r="J58" s="78"/>
      <c r="K58" s="80">
        <f t="shared" si="16"/>
        <v>0.24350086655112652</v>
      </c>
      <c r="L58" s="80">
        <f t="shared" si="16"/>
        <v>0.5057770075101098</v>
      </c>
      <c r="M58" s="80">
        <f t="shared" si="16"/>
        <v>0.2507221259387637</v>
      </c>
      <c r="N58" s="72"/>
    </row>
    <row r="59" spans="2:14" ht="18" customHeight="1">
      <c r="B59" s="101"/>
      <c r="D59" s="72" t="s">
        <v>3599</v>
      </c>
      <c r="E59" s="83">
        <v>6335</v>
      </c>
      <c r="F59" s="83">
        <v>7701</v>
      </c>
      <c r="G59" s="83">
        <v>6384</v>
      </c>
      <c r="H59" s="83">
        <f aca="true" t="shared" si="17" ref="H59:H64">SUM(E59:G59)</f>
        <v>20420</v>
      </c>
      <c r="I59" s="72"/>
      <c r="J59" s="78"/>
      <c r="K59" s="80">
        <f aca="true" t="shared" si="18" ref="K59:M60">E59/$H59</f>
        <v>0.3102350636630754</v>
      </c>
      <c r="L59" s="80">
        <f t="shared" si="18"/>
        <v>0.37713026444662096</v>
      </c>
      <c r="M59" s="80">
        <f t="shared" si="18"/>
        <v>0.31263467189030364</v>
      </c>
      <c r="N59" s="72"/>
    </row>
    <row r="60" spans="4:14" ht="18.75">
      <c r="D60" s="72" t="s">
        <v>3593</v>
      </c>
      <c r="E60" s="83">
        <v>6448</v>
      </c>
      <c r="F60" s="83">
        <v>7236</v>
      </c>
      <c r="G60" s="83">
        <v>5475</v>
      </c>
      <c r="H60" s="83">
        <f t="shared" si="17"/>
        <v>19159</v>
      </c>
      <c r="I60" s="72"/>
      <c r="J60" s="78"/>
      <c r="K60" s="80">
        <f t="shared" si="18"/>
        <v>0.3365520121091915</v>
      </c>
      <c r="L60" s="80">
        <f t="shared" si="18"/>
        <v>0.37768150738556294</v>
      </c>
      <c r="M60" s="80">
        <f t="shared" si="18"/>
        <v>0.28576648050524556</v>
      </c>
      <c r="N60" s="72"/>
    </row>
    <row r="61" spans="4:14" ht="18.75" customHeight="1">
      <c r="D61" s="72" t="s">
        <v>1204</v>
      </c>
      <c r="E61" s="83">
        <v>4369</v>
      </c>
      <c r="F61" s="83">
        <v>7277</v>
      </c>
      <c r="G61" s="83">
        <v>4602</v>
      </c>
      <c r="H61" s="83">
        <f t="shared" si="17"/>
        <v>16248</v>
      </c>
      <c r="I61" s="72"/>
      <c r="J61" s="78"/>
      <c r="K61" s="80">
        <f aca="true" t="shared" si="19" ref="K61:M62">E61/$H61</f>
        <v>0.26889463318562284</v>
      </c>
      <c r="L61" s="80">
        <f t="shared" si="19"/>
        <v>0.44787050713934023</v>
      </c>
      <c r="M61" s="80">
        <f t="shared" si="19"/>
        <v>0.2832348596750369</v>
      </c>
      <c r="N61" s="72"/>
    </row>
    <row r="62" spans="4:14" ht="20.25" customHeight="1">
      <c r="D62" s="72" t="s">
        <v>1203</v>
      </c>
      <c r="E62" s="83">
        <v>2881.49</v>
      </c>
      <c r="F62" s="83">
        <v>7718.81</v>
      </c>
      <c r="G62" s="83">
        <v>4553.65</v>
      </c>
      <c r="H62" s="83">
        <f t="shared" si="17"/>
        <v>15153.949999999999</v>
      </c>
      <c r="I62" s="72"/>
      <c r="J62" s="78"/>
      <c r="K62" s="80">
        <f t="shared" si="19"/>
        <v>0.19014778325123152</v>
      </c>
      <c r="L62" s="80">
        <f t="shared" si="19"/>
        <v>0.5093596059113301</v>
      </c>
      <c r="M62" s="80">
        <f t="shared" si="19"/>
        <v>0.30049261083743845</v>
      </c>
      <c r="N62" s="72"/>
    </row>
    <row r="63" spans="4:14" ht="18.75">
      <c r="D63" s="72" t="s">
        <v>2873</v>
      </c>
      <c r="E63" s="83">
        <v>1848</v>
      </c>
      <c r="F63" s="83">
        <v>7460</v>
      </c>
      <c r="G63" s="83">
        <v>4189</v>
      </c>
      <c r="H63" s="83">
        <f t="shared" si="17"/>
        <v>13497</v>
      </c>
      <c r="I63" s="72"/>
      <c r="J63" s="78"/>
      <c r="K63" s="80">
        <f aca="true" t="shared" si="20" ref="K63:M65">E63/$H63</f>
        <v>0.13691931540342298</v>
      </c>
      <c r="L63" s="80">
        <f t="shared" si="20"/>
        <v>0.5527154182410906</v>
      </c>
      <c r="M63" s="80">
        <f t="shared" si="20"/>
        <v>0.3103652663554864</v>
      </c>
      <c r="N63" s="72"/>
    </row>
    <row r="64" spans="4:14" ht="18.75">
      <c r="D64" s="72" t="s">
        <v>911</v>
      </c>
      <c r="E64" s="83">
        <v>1812</v>
      </c>
      <c r="F64" s="83">
        <v>7327</v>
      </c>
      <c r="G64" s="83">
        <v>4664</v>
      </c>
      <c r="H64" s="83">
        <f t="shared" si="17"/>
        <v>13803</v>
      </c>
      <c r="I64" s="72"/>
      <c r="J64" s="78"/>
      <c r="K64" s="80">
        <f>E64/$H64</f>
        <v>0.13127580960660726</v>
      </c>
      <c r="L64" s="80">
        <f>F64/$H64</f>
        <v>0.5308266318916177</v>
      </c>
      <c r="M64" s="80">
        <f>G64/$H64</f>
        <v>0.337897558501775</v>
      </c>
      <c r="N64" s="72"/>
    </row>
    <row r="65" spans="4:14" ht="18.75">
      <c r="D65" s="72" t="s">
        <v>912</v>
      </c>
      <c r="E65" s="83">
        <v>1822</v>
      </c>
      <c r="F65" s="83">
        <v>6832</v>
      </c>
      <c r="G65" s="83">
        <v>5187</v>
      </c>
      <c r="H65" s="83">
        <f aca="true" t="shared" si="21" ref="H65:H78">SUM(E65:G65)</f>
        <v>13841</v>
      </c>
      <c r="I65" s="72"/>
      <c r="J65" s="78"/>
      <c r="K65" s="80">
        <f t="shared" si="20"/>
        <v>0.1316378874358789</v>
      </c>
      <c r="L65" s="80">
        <f t="shared" si="20"/>
        <v>0.49360595332707174</v>
      </c>
      <c r="M65" s="80">
        <f t="shared" si="20"/>
        <v>0.37475615923704936</v>
      </c>
      <c r="N65" s="72"/>
    </row>
    <row r="66" spans="4:15" ht="18.75">
      <c r="D66" s="72" t="s">
        <v>913</v>
      </c>
      <c r="E66" s="143">
        <v>1873</v>
      </c>
      <c r="F66" s="144">
        <v>8958</v>
      </c>
      <c r="G66" s="144">
        <v>3809</v>
      </c>
      <c r="H66" s="83">
        <f t="shared" si="21"/>
        <v>14640</v>
      </c>
      <c r="I66" s="72"/>
      <c r="J66" s="78"/>
      <c r="K66" s="80">
        <f aca="true" t="shared" si="22" ref="K66:M70">E66/$H66</f>
        <v>0.12793715846994536</v>
      </c>
      <c r="L66" s="80">
        <f t="shared" si="22"/>
        <v>0.6118852459016394</v>
      </c>
      <c r="M66" s="80">
        <f t="shared" si="22"/>
        <v>0.2601775956284153</v>
      </c>
      <c r="N66" s="72"/>
      <c r="O66" s="81"/>
    </row>
    <row r="67" spans="4:14" ht="18.75">
      <c r="D67" s="72" t="s">
        <v>1609</v>
      </c>
      <c r="E67" s="143">
        <v>2739</v>
      </c>
      <c r="F67" s="144">
        <v>8080</v>
      </c>
      <c r="G67" s="144">
        <v>2877</v>
      </c>
      <c r="H67" s="83">
        <f t="shared" si="21"/>
        <v>13696</v>
      </c>
      <c r="I67" s="72"/>
      <c r="J67" s="78"/>
      <c r="K67" s="80">
        <f t="shared" si="22"/>
        <v>0.19998539719626168</v>
      </c>
      <c r="L67" s="80">
        <f t="shared" si="22"/>
        <v>0.5899532710280374</v>
      </c>
      <c r="M67" s="80">
        <f t="shared" si="22"/>
        <v>0.21006133177570094</v>
      </c>
      <c r="N67" s="72"/>
    </row>
    <row r="68" spans="4:14" ht="18.75">
      <c r="D68" s="72" t="s">
        <v>1610</v>
      </c>
      <c r="E68" s="143">
        <v>3367</v>
      </c>
      <c r="F68" s="144">
        <v>7894</v>
      </c>
      <c r="G68" s="144">
        <v>3179</v>
      </c>
      <c r="H68" s="83">
        <f t="shared" si="21"/>
        <v>14440</v>
      </c>
      <c r="I68" s="72"/>
      <c r="J68" s="78"/>
      <c r="K68" s="80">
        <f t="shared" si="22"/>
        <v>0.23317174515235456</v>
      </c>
      <c r="L68" s="80">
        <f t="shared" si="22"/>
        <v>0.5466759002770083</v>
      </c>
      <c r="M68" s="80">
        <f t="shared" si="22"/>
        <v>0.22015235457063712</v>
      </c>
      <c r="N68" s="72"/>
    </row>
    <row r="69" spans="4:14" ht="18.75">
      <c r="D69" s="72" t="s">
        <v>1611</v>
      </c>
      <c r="E69" s="143">
        <v>3717</v>
      </c>
      <c r="F69" s="144">
        <v>7937</v>
      </c>
      <c r="G69" s="144">
        <v>4166</v>
      </c>
      <c r="H69" s="83">
        <f t="shared" si="21"/>
        <v>15820</v>
      </c>
      <c r="I69" s="72"/>
      <c r="J69" s="78"/>
      <c r="K69" s="80">
        <f t="shared" si="22"/>
        <v>0.23495575221238937</v>
      </c>
      <c r="L69" s="80">
        <f t="shared" si="22"/>
        <v>0.5017067003792668</v>
      </c>
      <c r="M69" s="80">
        <f t="shared" si="22"/>
        <v>0.26333754740834386</v>
      </c>
      <c r="N69" s="72"/>
    </row>
    <row r="70" spans="4:14" ht="18.75">
      <c r="D70" s="72" t="s">
        <v>1612</v>
      </c>
      <c r="E70" s="143">
        <v>3900</v>
      </c>
      <c r="F70" s="144">
        <v>7886</v>
      </c>
      <c r="G70" s="144">
        <v>3612</v>
      </c>
      <c r="H70" s="83">
        <f t="shared" si="21"/>
        <v>15398</v>
      </c>
      <c r="I70" s="72"/>
      <c r="J70" s="78"/>
      <c r="K70" s="80">
        <f t="shared" si="22"/>
        <v>0.2532796467073646</v>
      </c>
      <c r="L70" s="80">
        <f t="shared" si="22"/>
        <v>0.5121444343421223</v>
      </c>
      <c r="M70" s="80">
        <f t="shared" si="22"/>
        <v>0.23457591895051305</v>
      </c>
      <c r="N70" s="72"/>
    </row>
    <row r="71" spans="4:14" ht="18.75">
      <c r="D71" s="72" t="s">
        <v>1614</v>
      </c>
      <c r="E71" s="143">
        <v>3648.69</v>
      </c>
      <c r="F71" s="143">
        <v>8513.61</v>
      </c>
      <c r="G71" s="143">
        <v>5909.85</v>
      </c>
      <c r="H71" s="83">
        <f t="shared" si="21"/>
        <v>18072.15</v>
      </c>
      <c r="I71" s="72"/>
      <c r="J71" s="78"/>
      <c r="K71" s="80">
        <v>0.213</v>
      </c>
      <c r="L71" s="80">
        <v>0.497</v>
      </c>
      <c r="M71" s="80">
        <v>0.345</v>
      </c>
      <c r="N71" s="72"/>
    </row>
    <row r="72" spans="4:14" ht="18.75">
      <c r="D72" s="72" t="s">
        <v>1615</v>
      </c>
      <c r="E72" s="143">
        <v>3196</v>
      </c>
      <c r="F72" s="143">
        <v>8378</v>
      </c>
      <c r="G72" s="143">
        <v>7230</v>
      </c>
      <c r="H72" s="83">
        <f t="shared" si="21"/>
        <v>18804</v>
      </c>
      <c r="I72" s="72"/>
      <c r="J72" s="78"/>
      <c r="K72" s="80">
        <f aca="true" t="shared" si="23" ref="K72:M73">E72/$H72</f>
        <v>0.16996383748138694</v>
      </c>
      <c r="L72" s="80">
        <f t="shared" si="23"/>
        <v>0.44554350138268456</v>
      </c>
      <c r="M72" s="80">
        <f t="shared" si="23"/>
        <v>0.3844926611359285</v>
      </c>
      <c r="N72" s="72"/>
    </row>
    <row r="73" spans="4:14" ht="18.75">
      <c r="D73" s="72" t="s">
        <v>1616</v>
      </c>
      <c r="E73" s="143">
        <v>5681</v>
      </c>
      <c r="F73" s="143">
        <v>6311</v>
      </c>
      <c r="G73" s="143">
        <v>6534</v>
      </c>
      <c r="H73" s="83">
        <f t="shared" si="21"/>
        <v>18526</v>
      </c>
      <c r="I73" s="72"/>
      <c r="J73" s="78"/>
      <c r="K73" s="80">
        <f t="shared" si="23"/>
        <v>0.3066501133542049</v>
      </c>
      <c r="L73" s="80">
        <f t="shared" si="23"/>
        <v>0.3406563748245709</v>
      </c>
      <c r="M73" s="80">
        <f t="shared" si="23"/>
        <v>0.3526935118212242</v>
      </c>
      <c r="N73" s="72"/>
    </row>
    <row r="74" spans="4:14" ht="18.75">
      <c r="D74" s="72" t="s">
        <v>1617</v>
      </c>
      <c r="E74" s="143">
        <v>6056.55</v>
      </c>
      <c r="F74" s="143">
        <v>5514.75</v>
      </c>
      <c r="G74" s="143">
        <v>7681.95</v>
      </c>
      <c r="H74" s="83">
        <f t="shared" si="21"/>
        <v>19253.25</v>
      </c>
      <c r="I74" s="72"/>
      <c r="J74" s="78"/>
      <c r="K74" s="80">
        <v>0.313</v>
      </c>
      <c r="L74" s="80">
        <v>0.285</v>
      </c>
      <c r="M74" s="80">
        <v>0.397</v>
      </c>
      <c r="N74" s="72"/>
    </row>
    <row r="75" spans="4:14" ht="18.75">
      <c r="D75" s="72" t="s">
        <v>420</v>
      </c>
      <c r="E75" s="143">
        <v>7609.4</v>
      </c>
      <c r="F75" s="143">
        <v>5584</v>
      </c>
      <c r="G75" s="143">
        <v>10701.56</v>
      </c>
      <c r="H75" s="83">
        <f t="shared" si="21"/>
        <v>23894.96</v>
      </c>
      <c r="I75" s="72"/>
      <c r="J75" s="78"/>
      <c r="K75" s="80">
        <f aca="true" t="shared" si="24" ref="K75:M76">E75/$H75</f>
        <v>0.31845209198927305</v>
      </c>
      <c r="L75" s="80">
        <f t="shared" si="24"/>
        <v>0.23368944748181208</v>
      </c>
      <c r="M75" s="80">
        <f t="shared" si="24"/>
        <v>0.44785846052891487</v>
      </c>
      <c r="N75" s="72"/>
    </row>
    <row r="76" spans="4:14" ht="18.75">
      <c r="D76" s="72" t="s">
        <v>421</v>
      </c>
      <c r="E76" s="143">
        <v>9092</v>
      </c>
      <c r="F76" s="143">
        <v>4538</v>
      </c>
      <c r="G76" s="143">
        <v>11628</v>
      </c>
      <c r="H76" s="83">
        <f t="shared" si="21"/>
        <v>25258</v>
      </c>
      <c r="I76" s="72"/>
      <c r="J76" s="78"/>
      <c r="K76" s="80">
        <f t="shared" si="24"/>
        <v>0.3599651595534088</v>
      </c>
      <c r="L76" s="80">
        <f t="shared" si="24"/>
        <v>0.17966584844405734</v>
      </c>
      <c r="M76" s="80">
        <f t="shared" si="24"/>
        <v>0.46036899200253384</v>
      </c>
      <c r="N76" s="72"/>
    </row>
    <row r="77" spans="4:14" ht="18.75">
      <c r="D77" s="72" t="s">
        <v>422</v>
      </c>
      <c r="E77" s="143">
        <v>8032.5</v>
      </c>
      <c r="F77" s="143">
        <v>4117.5</v>
      </c>
      <c r="G77" s="143">
        <v>10147.5</v>
      </c>
      <c r="H77" s="83">
        <f t="shared" si="21"/>
        <v>22297.5</v>
      </c>
      <c r="I77" s="72"/>
      <c r="J77" s="78"/>
      <c r="K77" s="80">
        <v>0.357</v>
      </c>
      <c r="L77" s="80">
        <v>0.183</v>
      </c>
      <c r="M77" s="80">
        <v>0.451</v>
      </c>
      <c r="N77" s="72"/>
    </row>
    <row r="78" spans="4:14" ht="19.5" thickBot="1">
      <c r="D78" s="72" t="s">
        <v>423</v>
      </c>
      <c r="E78" s="143">
        <v>6472</v>
      </c>
      <c r="F78" s="143">
        <v>3631</v>
      </c>
      <c r="G78" s="143">
        <v>8357</v>
      </c>
      <c r="H78" s="83">
        <f t="shared" si="21"/>
        <v>18460</v>
      </c>
      <c r="I78" s="72"/>
      <c r="J78" s="78"/>
      <c r="K78" s="80">
        <f>E78/$H78</f>
        <v>0.3505958829902492</v>
      </c>
      <c r="L78" s="80">
        <f>F78/$H78</f>
        <v>0.1966955579631636</v>
      </c>
      <c r="M78" s="80">
        <f>G78/$H78</f>
        <v>0.4527085590465872</v>
      </c>
      <c r="N78" s="72"/>
    </row>
    <row r="79" spans="4:15" ht="18.75">
      <c r="D79" s="96"/>
      <c r="E79" s="96"/>
      <c r="F79" s="96"/>
      <c r="G79" s="96"/>
      <c r="H79" s="96"/>
      <c r="I79" s="96"/>
      <c r="J79" s="79"/>
      <c r="K79" s="96"/>
      <c r="L79" s="96"/>
      <c r="M79" s="96"/>
      <c r="N79" s="96"/>
      <c r="O79" s="96"/>
    </row>
    <row r="80" spans="4:14" ht="18.75">
      <c r="D80" s="142" t="s">
        <v>4467</v>
      </c>
      <c r="E80" s="72"/>
      <c r="F80" s="72"/>
      <c r="G80" s="72"/>
      <c r="H80" s="72"/>
      <c r="I80" s="72"/>
      <c r="J80" s="72"/>
      <c r="K80" s="72"/>
      <c r="L80" s="72"/>
      <c r="M80" s="72"/>
      <c r="N80" s="72"/>
    </row>
    <row r="81" spans="4:14" ht="23.25">
      <c r="D81" s="147" t="s">
        <v>4521</v>
      </c>
      <c r="E81" s="72"/>
      <c r="F81" s="72"/>
      <c r="G81" s="72"/>
      <c r="H81" s="72"/>
      <c r="I81" s="72"/>
      <c r="J81" s="72"/>
      <c r="K81" s="72"/>
      <c r="L81" s="72"/>
      <c r="M81" s="72"/>
      <c r="N81" s="72"/>
    </row>
    <row r="82" spans="4:14" ht="23.25">
      <c r="D82" s="148" t="s">
        <v>4522</v>
      </c>
      <c r="E82" s="72"/>
      <c r="F82" s="72"/>
      <c r="G82" s="72"/>
      <c r="H82" s="72"/>
      <c r="I82" s="72"/>
      <c r="J82" s="72"/>
      <c r="K82" s="72"/>
      <c r="L82" s="72"/>
      <c r="M82" s="72"/>
      <c r="N82" s="72"/>
    </row>
    <row r="83" spans="4:14" ht="23.25">
      <c r="D83" s="148" t="s">
        <v>4523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</row>
    <row r="84" spans="4:14" ht="23.25">
      <c r="D84" s="148" t="s">
        <v>4524</v>
      </c>
      <c r="E84" s="72"/>
      <c r="F84" s="72"/>
      <c r="G84" s="72"/>
      <c r="H84" s="72"/>
      <c r="I84" s="72"/>
      <c r="J84" s="72"/>
      <c r="K84" s="72"/>
      <c r="L84" s="72"/>
      <c r="M84" s="72"/>
      <c r="N84" s="72"/>
    </row>
    <row r="85" spans="4:14" ht="18.75"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</row>
    <row r="86" spans="4:14" ht="23.25">
      <c r="D86" s="147" t="s">
        <v>5277</v>
      </c>
      <c r="E86" s="72"/>
      <c r="F86" s="72"/>
      <c r="G86" s="72"/>
      <c r="H86" s="72"/>
      <c r="I86" s="72"/>
      <c r="J86" s="72"/>
      <c r="K86" s="72"/>
      <c r="L86" s="72"/>
      <c r="M86" s="72"/>
      <c r="N86" s="72"/>
    </row>
    <row r="87" spans="4:14" ht="23.25">
      <c r="D87" s="148" t="s">
        <v>5276</v>
      </c>
      <c r="E87" s="72"/>
      <c r="F87" s="72"/>
      <c r="G87" s="72"/>
      <c r="H87" s="72"/>
      <c r="I87" s="72"/>
      <c r="J87" s="72"/>
      <c r="K87" s="72"/>
      <c r="L87" s="72"/>
      <c r="M87" s="72"/>
      <c r="N87" s="72"/>
    </row>
  </sheetData>
  <sheetProtection/>
  <printOptions/>
  <pageMargins left="0.75" right="0.75" top="1" bottom="1" header="0.5" footer="0.5"/>
  <pageSetup fitToHeight="1" fitToWidth="1" horizontalDpi="600" verticalDpi="600" orientation="portrait" scale="6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X105"/>
  <sheetViews>
    <sheetView zoomScale="70" zoomScaleNormal="70" zoomScalePageLayoutView="0" workbookViewId="0" topLeftCell="B1">
      <selection activeCell="D7" sqref="D7"/>
    </sheetView>
  </sheetViews>
  <sheetFormatPr defaultColWidth="8.88671875" defaultRowHeight="15"/>
  <cols>
    <col min="1" max="1" width="16.3359375" style="13" customWidth="1"/>
    <col min="2" max="2" width="8.88671875" style="13" customWidth="1"/>
    <col min="3" max="3" width="8.88671875" style="32" customWidth="1"/>
    <col min="4" max="4" width="18.5546875" style="32" customWidth="1"/>
    <col min="5" max="5" width="1.2265625" style="13" customWidth="1"/>
    <col min="6" max="6" width="19.21484375" style="13" customWidth="1"/>
    <col min="7" max="7" width="44.77734375" style="13" customWidth="1"/>
    <col min="8" max="8" width="31.21484375" style="13" customWidth="1"/>
    <col min="9" max="9" width="15.4453125" style="31" hidden="1" customWidth="1"/>
    <col min="10" max="10" width="18.99609375" style="13" hidden="1" customWidth="1"/>
    <col min="11" max="11" width="15.6640625" style="13" hidden="1" customWidth="1"/>
    <col min="12" max="12" width="10.21484375" style="31" customWidth="1"/>
    <col min="13" max="13" width="8.88671875" style="31" customWidth="1"/>
    <col min="14" max="14" width="17.88671875" style="31" customWidth="1"/>
    <col min="15" max="15" width="12.6640625" style="31" customWidth="1"/>
    <col min="16" max="16" width="9.99609375" style="31" customWidth="1"/>
    <col min="17" max="17" width="21.77734375" style="31" customWidth="1"/>
    <col min="18" max="18" width="41.5546875" style="31" customWidth="1"/>
    <col min="19" max="19" width="17.5546875" style="31" customWidth="1"/>
    <col min="20" max="20" width="16.3359375" style="31" customWidth="1"/>
    <col min="21" max="21" width="8.88671875" style="13" customWidth="1"/>
    <col min="22" max="22" width="62.99609375" style="13" customWidth="1"/>
    <col min="23" max="23" width="8.88671875" style="13" customWidth="1"/>
    <col min="24" max="24" width="16.77734375" style="13" customWidth="1"/>
    <col min="25" max="26" width="8.88671875" style="13" customWidth="1"/>
    <col min="27" max="27" width="33.4453125" style="13" customWidth="1"/>
    <col min="28" max="28" width="42.5546875" style="13" customWidth="1"/>
    <col min="29" max="16384" width="8.88671875" style="13" customWidth="1"/>
  </cols>
  <sheetData>
    <row r="4" spans="4:20" ht="30">
      <c r="D4" s="62" t="s">
        <v>3507</v>
      </c>
      <c r="E4" s="52"/>
      <c r="H4" s="34"/>
      <c r="J4" s="34"/>
      <c r="K4" s="34"/>
      <c r="N4" s="51"/>
      <c r="O4" s="30"/>
      <c r="T4" s="7" t="s">
        <v>1396</v>
      </c>
    </row>
    <row r="5" spans="4:20" ht="22.5">
      <c r="D5" s="64" t="s">
        <v>5877</v>
      </c>
      <c r="E5" s="31"/>
      <c r="H5" s="34"/>
      <c r="J5" s="34"/>
      <c r="K5" s="34"/>
      <c r="N5" s="51"/>
      <c r="O5" s="30"/>
      <c r="P5" s="11" t="s">
        <v>1678</v>
      </c>
      <c r="T5" s="7" t="s">
        <v>1406</v>
      </c>
    </row>
    <row r="6" spans="4:20" ht="15.75">
      <c r="D6" s="197" t="s">
        <v>5878</v>
      </c>
      <c r="E6" s="46"/>
      <c r="H6" s="34"/>
      <c r="J6" s="34"/>
      <c r="K6" s="34"/>
      <c r="N6" s="51"/>
      <c r="O6" s="30"/>
      <c r="P6" s="11" t="s">
        <v>1679</v>
      </c>
      <c r="T6" s="7" t="s">
        <v>5879</v>
      </c>
    </row>
    <row r="7" spans="4:20" ht="15.75">
      <c r="D7" s="197" t="s">
        <v>2781</v>
      </c>
      <c r="E7" s="7"/>
      <c r="F7" s="8"/>
      <c r="G7" s="9"/>
      <c r="H7" s="6"/>
      <c r="I7" s="7"/>
      <c r="J7" s="6"/>
      <c r="K7" s="6"/>
      <c r="L7" s="7"/>
      <c r="M7" s="10"/>
      <c r="N7" s="49"/>
      <c r="O7" s="11" t="s">
        <v>1678</v>
      </c>
      <c r="P7" s="11" t="s">
        <v>906</v>
      </c>
      <c r="Q7" s="11"/>
      <c r="R7" s="7"/>
      <c r="S7" s="7"/>
      <c r="T7" s="31" t="s">
        <v>5880</v>
      </c>
    </row>
    <row r="8" spans="4:20" ht="15.75">
      <c r="D8" s="198" t="s">
        <v>2781</v>
      </c>
      <c r="E8" s="7"/>
      <c r="F8" s="8" t="s">
        <v>1679</v>
      </c>
      <c r="G8" s="9"/>
      <c r="H8" s="6"/>
      <c r="I8" s="7"/>
      <c r="J8" s="6"/>
      <c r="K8" s="6"/>
      <c r="L8" s="7"/>
      <c r="M8" s="10"/>
      <c r="N8" s="49" t="s">
        <v>1680</v>
      </c>
      <c r="O8" s="11" t="s">
        <v>1679</v>
      </c>
      <c r="P8" s="31" t="s">
        <v>2931</v>
      </c>
      <c r="Q8" s="11"/>
      <c r="R8" s="7"/>
      <c r="S8" s="7"/>
      <c r="T8" s="31" t="s">
        <v>5881</v>
      </c>
    </row>
    <row r="9" spans="4:20" ht="15.75">
      <c r="D9" s="5" t="s">
        <v>5882</v>
      </c>
      <c r="E9" s="7"/>
      <c r="F9" s="8" t="s">
        <v>1398</v>
      </c>
      <c r="G9" s="5" t="s">
        <v>1399</v>
      </c>
      <c r="H9" s="5" t="s">
        <v>1400</v>
      </c>
      <c r="I9" s="7" t="s">
        <v>5883</v>
      </c>
      <c r="J9" s="5" t="s">
        <v>5884</v>
      </c>
      <c r="K9" s="5" t="s">
        <v>3873</v>
      </c>
      <c r="L9" s="7" t="s">
        <v>5885</v>
      </c>
      <c r="M9" s="10" t="s">
        <v>1401</v>
      </c>
      <c r="N9" s="49" t="s">
        <v>1402</v>
      </c>
      <c r="O9" s="11" t="s">
        <v>1403</v>
      </c>
      <c r="P9" s="31" t="s">
        <v>2932</v>
      </c>
      <c r="Q9" s="11" t="s">
        <v>1999</v>
      </c>
      <c r="R9" s="7" t="s">
        <v>1404</v>
      </c>
      <c r="S9" s="7" t="s">
        <v>1405</v>
      </c>
      <c r="T9" s="31" t="s">
        <v>5886</v>
      </c>
    </row>
    <row r="10" spans="4:20" ht="4.5" customHeight="1">
      <c r="D10" s="5"/>
      <c r="E10" s="7"/>
      <c r="F10" s="8"/>
      <c r="G10" s="7"/>
      <c r="H10" s="6"/>
      <c r="I10" s="7"/>
      <c r="J10" s="6"/>
      <c r="K10" s="6"/>
      <c r="L10" s="7"/>
      <c r="M10" s="10"/>
      <c r="N10" s="49"/>
      <c r="O10" s="11"/>
      <c r="P10" s="11"/>
      <c r="Q10" s="11"/>
      <c r="R10" s="7"/>
      <c r="S10" s="7"/>
      <c r="T10" s="7"/>
    </row>
    <row r="11" spans="4:20" ht="4.5" customHeight="1">
      <c r="D11" s="199"/>
      <c r="E11" s="200"/>
      <c r="F11" s="201"/>
      <c r="G11" s="200"/>
      <c r="H11" s="202"/>
      <c r="I11" s="200"/>
      <c r="J11" s="202"/>
      <c r="K11" s="202"/>
      <c r="L11" s="200"/>
      <c r="M11" s="203"/>
      <c r="N11" s="204"/>
      <c r="O11" s="205"/>
      <c r="P11" s="205"/>
      <c r="Q11" s="205"/>
      <c r="R11" s="200"/>
      <c r="S11" s="200"/>
      <c r="T11" s="206"/>
    </row>
    <row r="12" spans="4:20" ht="4.5" customHeight="1">
      <c r="D12" s="50"/>
      <c r="E12" s="207"/>
      <c r="F12" s="26"/>
      <c r="G12" s="25"/>
      <c r="H12" s="6"/>
      <c r="I12" s="7"/>
      <c r="J12" s="6"/>
      <c r="K12" s="6"/>
      <c r="L12" s="7"/>
      <c r="M12" s="10"/>
      <c r="N12" s="49"/>
      <c r="O12" s="11"/>
      <c r="P12" s="11"/>
      <c r="Q12" s="11"/>
      <c r="R12" s="7"/>
      <c r="S12" s="7"/>
      <c r="T12" s="7"/>
    </row>
    <row r="14" spans="1:20" ht="20.25">
      <c r="A14" s="208"/>
      <c r="D14" s="198" t="s">
        <v>5887</v>
      </c>
      <c r="E14" s="31"/>
      <c r="F14" s="54"/>
      <c r="G14" s="54"/>
      <c r="H14" s="54"/>
      <c r="I14" s="91"/>
      <c r="J14" s="54"/>
      <c r="K14" s="54"/>
      <c r="M14" s="209" t="s">
        <v>5888</v>
      </c>
      <c r="N14" s="51"/>
      <c r="O14" s="57"/>
      <c r="P14" s="91"/>
      <c r="T14" s="92"/>
    </row>
    <row r="15" spans="4:40" ht="15.75">
      <c r="D15" s="124">
        <v>11590702</v>
      </c>
      <c r="E15" s="31"/>
      <c r="F15" s="125" t="s">
        <v>5889</v>
      </c>
      <c r="G15" s="125" t="s">
        <v>5890</v>
      </c>
      <c r="H15" s="125" t="s">
        <v>5891</v>
      </c>
      <c r="I15" s="126">
        <v>222688</v>
      </c>
      <c r="L15" s="126" t="s">
        <v>534</v>
      </c>
      <c r="M15" s="31">
        <v>7</v>
      </c>
      <c r="N15" s="130">
        <v>0.15</v>
      </c>
      <c r="O15" s="127">
        <v>42612</v>
      </c>
      <c r="P15" s="13"/>
      <c r="Q15" s="31" t="s">
        <v>5539</v>
      </c>
      <c r="R15" s="126" t="s">
        <v>5818</v>
      </c>
      <c r="S15" s="126" t="s">
        <v>523</v>
      </c>
      <c r="T15" s="126" t="s">
        <v>907</v>
      </c>
      <c r="V15" s="125"/>
      <c r="W15" s="125"/>
      <c r="X15" s="125"/>
      <c r="Z15" s="125"/>
      <c r="AC15" s="125"/>
      <c r="AF15" s="125" t="s">
        <v>2781</v>
      </c>
      <c r="AG15" s="125"/>
      <c r="AM15" s="125"/>
      <c r="AN15" s="125"/>
    </row>
    <row r="16" spans="1:40" ht="15.75">
      <c r="A16" s="189"/>
      <c r="D16" s="124">
        <v>11563781</v>
      </c>
      <c r="E16" s="31"/>
      <c r="F16" s="125" t="s">
        <v>5945</v>
      </c>
      <c r="G16" s="125" t="s">
        <v>5946</v>
      </c>
      <c r="H16" s="125" t="s">
        <v>5947</v>
      </c>
      <c r="I16" s="126">
        <v>5360566</v>
      </c>
      <c r="L16" s="126" t="s">
        <v>3923</v>
      </c>
      <c r="M16" s="31">
        <v>230</v>
      </c>
      <c r="N16" s="130">
        <v>42.03</v>
      </c>
      <c r="O16" s="127">
        <v>42564</v>
      </c>
      <c r="P16" s="13"/>
      <c r="Q16" s="31" t="s">
        <v>4076</v>
      </c>
      <c r="R16" s="126" t="s">
        <v>5948</v>
      </c>
      <c r="S16" s="126" t="s">
        <v>4683</v>
      </c>
      <c r="T16" s="126" t="s">
        <v>907</v>
      </c>
      <c r="V16" s="125"/>
      <c r="W16" s="125"/>
      <c r="X16" s="125"/>
      <c r="Z16" s="125"/>
      <c r="AC16" s="125"/>
      <c r="AF16" s="125" t="s">
        <v>2781</v>
      </c>
      <c r="AG16" s="125" t="s">
        <v>2781</v>
      </c>
      <c r="AM16" s="125"/>
      <c r="AN16" s="125"/>
    </row>
    <row r="17" spans="1:40" ht="15.75">
      <c r="A17" s="189"/>
      <c r="D17" s="124">
        <v>11570535</v>
      </c>
      <c r="E17" s="31"/>
      <c r="F17" s="125" t="s">
        <v>5949</v>
      </c>
      <c r="G17" s="125" t="s">
        <v>5950</v>
      </c>
      <c r="H17" s="125" t="s">
        <v>5951</v>
      </c>
      <c r="I17" s="126">
        <v>90746</v>
      </c>
      <c r="L17" s="126" t="s">
        <v>4155</v>
      </c>
      <c r="M17" s="31">
        <v>10</v>
      </c>
      <c r="N17" s="130">
        <v>0.267</v>
      </c>
      <c r="O17" s="127">
        <v>42576</v>
      </c>
      <c r="P17" s="13"/>
      <c r="Q17" s="126" t="s">
        <v>4463</v>
      </c>
      <c r="R17" s="126" t="s">
        <v>5952</v>
      </c>
      <c r="S17" s="126" t="s">
        <v>5953</v>
      </c>
      <c r="T17" s="126" t="s">
        <v>907</v>
      </c>
      <c r="V17" s="125"/>
      <c r="W17" s="125"/>
      <c r="X17" s="125"/>
      <c r="Z17" s="125"/>
      <c r="AC17" s="125"/>
      <c r="AF17" s="125" t="s">
        <v>2781</v>
      </c>
      <c r="AG17" s="125" t="s">
        <v>2781</v>
      </c>
      <c r="AM17" s="125"/>
      <c r="AN17" s="125"/>
    </row>
    <row r="18" spans="1:40" ht="15.75">
      <c r="A18" s="189"/>
      <c r="D18" s="124">
        <v>11601143</v>
      </c>
      <c r="E18" s="31"/>
      <c r="F18" s="125" t="s">
        <v>5892</v>
      </c>
      <c r="G18" s="125" t="s">
        <v>5893</v>
      </c>
      <c r="H18" s="125" t="s">
        <v>5894</v>
      </c>
      <c r="I18" s="126">
        <v>309782</v>
      </c>
      <c r="L18" s="126" t="s">
        <v>532</v>
      </c>
      <c r="M18" s="52">
        <v>65</v>
      </c>
      <c r="N18" s="130">
        <v>0.67</v>
      </c>
      <c r="O18" s="127">
        <v>42629</v>
      </c>
      <c r="P18" s="13"/>
      <c r="Q18" s="13"/>
      <c r="R18" s="126" t="s">
        <v>5818</v>
      </c>
      <c r="S18" s="126" t="s">
        <v>523</v>
      </c>
      <c r="T18" s="126" t="s">
        <v>907</v>
      </c>
      <c r="V18" s="125"/>
      <c r="W18" s="125"/>
      <c r="X18" s="125"/>
      <c r="Z18" s="125"/>
      <c r="AC18" s="125"/>
      <c r="AF18" s="125" t="s">
        <v>2781</v>
      </c>
      <c r="AG18" s="125" t="s">
        <v>2781</v>
      </c>
      <c r="AM18" s="125"/>
      <c r="AN18" s="125"/>
    </row>
    <row r="19" spans="1:40" ht="15.75">
      <c r="A19" s="189"/>
      <c r="D19" s="124">
        <v>11567297</v>
      </c>
      <c r="E19" s="31"/>
      <c r="F19" s="125" t="s">
        <v>5895</v>
      </c>
      <c r="G19" s="125" t="s">
        <v>5618</v>
      </c>
      <c r="H19" s="125" t="s">
        <v>5619</v>
      </c>
      <c r="I19" s="126">
        <v>475334</v>
      </c>
      <c r="L19" s="126" t="s">
        <v>532</v>
      </c>
      <c r="M19" s="52">
        <v>55</v>
      </c>
      <c r="N19" s="130">
        <v>0.3117</v>
      </c>
      <c r="O19" s="127">
        <v>42570</v>
      </c>
      <c r="P19" s="13"/>
      <c r="Q19" s="31" t="s">
        <v>1871</v>
      </c>
      <c r="R19" s="126" t="s">
        <v>5447</v>
      </c>
      <c r="S19" s="126" t="s">
        <v>523</v>
      </c>
      <c r="T19" s="126" t="s">
        <v>907</v>
      </c>
      <c r="V19" s="125"/>
      <c r="W19" s="125"/>
      <c r="X19" s="125"/>
      <c r="Z19" s="125"/>
      <c r="AC19" s="125"/>
      <c r="AF19" s="125" t="s">
        <v>2781</v>
      </c>
      <c r="AG19" s="125" t="s">
        <v>2781</v>
      </c>
      <c r="AM19" s="125"/>
      <c r="AN19" s="125"/>
    </row>
    <row r="20" spans="1:40" ht="15.75">
      <c r="A20" s="189"/>
      <c r="D20" s="124">
        <v>11565704</v>
      </c>
      <c r="E20" s="31"/>
      <c r="F20" s="125" t="s">
        <v>5896</v>
      </c>
      <c r="G20" s="125" t="s">
        <v>5897</v>
      </c>
      <c r="H20" s="125" t="s">
        <v>5898</v>
      </c>
      <c r="I20" s="126">
        <v>289442</v>
      </c>
      <c r="L20" s="126" t="s">
        <v>534</v>
      </c>
      <c r="M20" s="31">
        <v>36</v>
      </c>
      <c r="N20" s="130">
        <v>0.64</v>
      </c>
      <c r="O20" s="127">
        <v>42566</v>
      </c>
      <c r="P20" s="13"/>
      <c r="Q20" s="31" t="s">
        <v>5539</v>
      </c>
      <c r="R20" s="126" t="s">
        <v>5899</v>
      </c>
      <c r="S20" s="126" t="s">
        <v>119</v>
      </c>
      <c r="T20" s="126" t="s">
        <v>907</v>
      </c>
      <c r="V20" s="125"/>
      <c r="W20" s="125"/>
      <c r="X20" s="125"/>
      <c r="Z20" s="125"/>
      <c r="AC20" s="125"/>
      <c r="AF20" s="125" t="s">
        <v>2781</v>
      </c>
      <c r="AG20" s="125" t="s">
        <v>2781</v>
      </c>
      <c r="AM20" s="125"/>
      <c r="AN20" s="125"/>
    </row>
    <row r="21" spans="1:40" ht="15.75">
      <c r="A21" s="189"/>
      <c r="D21" s="124">
        <v>11608841</v>
      </c>
      <c r="E21" s="189"/>
      <c r="F21" s="125" t="s">
        <v>5966</v>
      </c>
      <c r="G21" s="125" t="s">
        <v>5967</v>
      </c>
      <c r="H21" s="125" t="s">
        <v>5968</v>
      </c>
      <c r="I21" s="210">
        <v>268994</v>
      </c>
      <c r="J21"/>
      <c r="K21"/>
      <c r="L21" s="210" t="s">
        <v>3709</v>
      </c>
      <c r="M21" s="52">
        <v>205</v>
      </c>
      <c r="N21" s="126">
        <v>11.86</v>
      </c>
      <c r="O21" s="127">
        <v>42643</v>
      </c>
      <c r="R21" s="126" t="s">
        <v>5969</v>
      </c>
      <c r="S21" s="126" t="s">
        <v>119</v>
      </c>
      <c r="T21" s="126" t="s">
        <v>907</v>
      </c>
      <c r="V21" s="125"/>
      <c r="W21" s="125"/>
      <c r="X21" s="125"/>
      <c r="Z21" s="125"/>
      <c r="AC21" s="125"/>
      <c r="AF21" s="125"/>
      <c r="AG21" s="125"/>
      <c r="AM21" s="125"/>
      <c r="AN21" s="125"/>
    </row>
    <row r="22" spans="1:40" ht="15.75">
      <c r="A22" s="189"/>
      <c r="D22" s="124">
        <v>11605906</v>
      </c>
      <c r="E22" s="31"/>
      <c r="F22" s="125" t="s">
        <v>5900</v>
      </c>
      <c r="G22" s="125" t="s">
        <v>5901</v>
      </c>
      <c r="H22" s="125" t="s">
        <v>5902</v>
      </c>
      <c r="I22" s="126">
        <v>3308061</v>
      </c>
      <c r="L22" s="126" t="s">
        <v>4074</v>
      </c>
      <c r="M22" s="52">
        <v>250</v>
      </c>
      <c r="N22" s="130">
        <v>9.33</v>
      </c>
      <c r="O22" s="127">
        <v>42639</v>
      </c>
      <c r="P22" s="13"/>
      <c r="Q22" s="13"/>
      <c r="R22" s="126" t="s">
        <v>5903</v>
      </c>
      <c r="S22" s="126" t="s">
        <v>293</v>
      </c>
      <c r="T22" s="126" t="s">
        <v>907</v>
      </c>
      <c r="V22" s="125"/>
      <c r="W22" s="125"/>
      <c r="X22" s="125"/>
      <c r="Z22" s="125"/>
      <c r="AC22" s="125"/>
      <c r="AF22" s="125"/>
      <c r="AG22" s="125"/>
      <c r="AM22" s="125"/>
      <c r="AN22" s="125"/>
    </row>
    <row r="23" spans="1:40" ht="15.75">
      <c r="A23" s="189"/>
      <c r="D23" s="124">
        <v>11592931</v>
      </c>
      <c r="E23" s="31"/>
      <c r="F23" s="125" t="s">
        <v>5954</v>
      </c>
      <c r="G23" s="125" t="s">
        <v>5955</v>
      </c>
      <c r="H23" s="125" t="s">
        <v>5956</v>
      </c>
      <c r="I23" s="126">
        <v>349400</v>
      </c>
      <c r="L23" s="126" t="s">
        <v>2187</v>
      </c>
      <c r="M23" s="52">
        <v>125</v>
      </c>
      <c r="N23" s="130">
        <v>10.61</v>
      </c>
      <c r="O23" s="127">
        <v>42615</v>
      </c>
      <c r="P23" s="13"/>
      <c r="Q23" s="13"/>
      <c r="R23" s="126" t="s">
        <v>3069</v>
      </c>
      <c r="S23" s="126" t="s">
        <v>4429</v>
      </c>
      <c r="T23" s="126" t="s">
        <v>907</v>
      </c>
      <c r="V23" s="125"/>
      <c r="W23" s="125"/>
      <c r="X23" s="125"/>
      <c r="Z23" s="125"/>
      <c r="AC23" s="125"/>
      <c r="AF23" s="125" t="s">
        <v>2781</v>
      </c>
      <c r="AG23" s="125" t="s">
        <v>2781</v>
      </c>
      <c r="AM23" s="125"/>
      <c r="AN23" s="125"/>
    </row>
    <row r="24" spans="1:40" ht="15.75">
      <c r="A24" s="189"/>
      <c r="D24" s="124">
        <v>11581812</v>
      </c>
      <c r="E24" s="31"/>
      <c r="F24" s="125" t="s">
        <v>5907</v>
      </c>
      <c r="G24" s="125" t="s">
        <v>5908</v>
      </c>
      <c r="H24" s="125" t="s">
        <v>5909</v>
      </c>
      <c r="I24" s="126">
        <v>5303279</v>
      </c>
      <c r="L24" s="126" t="s">
        <v>536</v>
      </c>
      <c r="M24" s="31">
        <v>10</v>
      </c>
      <c r="N24" s="130">
        <v>0.512</v>
      </c>
      <c r="O24" s="127">
        <v>42594</v>
      </c>
      <c r="P24" s="13"/>
      <c r="Q24" s="126" t="s">
        <v>4463</v>
      </c>
      <c r="R24" s="126" t="s">
        <v>5910</v>
      </c>
      <c r="S24" s="126" t="s">
        <v>5911</v>
      </c>
      <c r="T24" s="126" t="s">
        <v>907</v>
      </c>
      <c r="V24" s="125"/>
      <c r="W24" s="125"/>
      <c r="X24" s="125"/>
      <c r="Z24" s="125"/>
      <c r="AC24" s="125"/>
      <c r="AF24" s="125" t="s">
        <v>2781</v>
      </c>
      <c r="AG24" s="125" t="s">
        <v>2781</v>
      </c>
      <c r="AM24" s="125"/>
      <c r="AN24" s="125"/>
    </row>
    <row r="25" spans="1:40" ht="15.75">
      <c r="A25" s="189"/>
      <c r="D25" s="124">
        <v>11602579</v>
      </c>
      <c r="E25" s="31"/>
      <c r="F25" s="125" t="s">
        <v>5912</v>
      </c>
      <c r="G25" s="125" t="s">
        <v>5913</v>
      </c>
      <c r="H25" s="125" t="s">
        <v>5914</v>
      </c>
      <c r="I25" s="126">
        <v>745491</v>
      </c>
      <c r="L25" s="126" t="s">
        <v>546</v>
      </c>
      <c r="M25" s="52">
        <v>95</v>
      </c>
      <c r="N25" s="130">
        <v>6.23</v>
      </c>
      <c r="O25" s="127">
        <v>42633</v>
      </c>
      <c r="P25" s="13"/>
      <c r="Q25" s="13"/>
      <c r="R25" s="126" t="s">
        <v>5915</v>
      </c>
      <c r="S25" s="126" t="s">
        <v>293</v>
      </c>
      <c r="T25" s="126" t="s">
        <v>907</v>
      </c>
      <c r="V25" s="125"/>
      <c r="W25" s="125"/>
      <c r="X25" s="125"/>
      <c r="Z25" s="125"/>
      <c r="AC25" s="125"/>
      <c r="AF25" s="125"/>
      <c r="AG25" s="125"/>
      <c r="AM25" s="125"/>
      <c r="AN25" s="125"/>
    </row>
    <row r="26" spans="1:40" ht="15.75">
      <c r="A26" s="189"/>
      <c r="D26" s="124">
        <v>11558927</v>
      </c>
      <c r="E26" s="31"/>
      <c r="F26" s="125" t="s">
        <v>5904</v>
      </c>
      <c r="G26" s="125" t="s">
        <v>5905</v>
      </c>
      <c r="H26" s="125" t="s">
        <v>5906</v>
      </c>
      <c r="I26" s="126">
        <v>5356542</v>
      </c>
      <c r="L26" s="126" t="s">
        <v>202</v>
      </c>
      <c r="M26" s="31">
        <v>292</v>
      </c>
      <c r="N26" s="130">
        <v>14.34</v>
      </c>
      <c r="O26" s="127">
        <v>42552</v>
      </c>
      <c r="P26" s="13"/>
      <c r="Q26" s="31" t="s">
        <v>1871</v>
      </c>
      <c r="R26" s="126" t="s">
        <v>5820</v>
      </c>
      <c r="S26" s="126" t="s">
        <v>5819</v>
      </c>
      <c r="T26" s="126" t="s">
        <v>907</v>
      </c>
      <c r="V26" s="125"/>
      <c r="W26" s="125"/>
      <c r="X26" s="125"/>
      <c r="Z26" s="125"/>
      <c r="AC26" s="125"/>
      <c r="AF26" s="125" t="s">
        <v>2781</v>
      </c>
      <c r="AG26" s="125" t="s">
        <v>2781</v>
      </c>
      <c r="AM26" s="125"/>
      <c r="AN26" s="125"/>
    </row>
    <row r="27" spans="1:40" ht="15.75">
      <c r="A27" s="189"/>
      <c r="D27" s="124">
        <v>11601810</v>
      </c>
      <c r="E27" s="31"/>
      <c r="F27" s="125" t="s">
        <v>5916</v>
      </c>
      <c r="G27" s="125" t="s">
        <v>5917</v>
      </c>
      <c r="H27" s="125" t="s">
        <v>5918</v>
      </c>
      <c r="I27" s="126">
        <v>1163142</v>
      </c>
      <c r="L27" s="126" t="s">
        <v>4074</v>
      </c>
      <c r="M27" s="52">
        <v>105</v>
      </c>
      <c r="N27" s="130">
        <v>5.7626</v>
      </c>
      <c r="O27" s="127">
        <v>42632</v>
      </c>
      <c r="P27" s="13"/>
      <c r="Q27" s="13"/>
      <c r="R27" s="126" t="s">
        <v>520</v>
      </c>
      <c r="S27" s="126" t="s">
        <v>2227</v>
      </c>
      <c r="T27" s="126" t="s">
        <v>907</v>
      </c>
      <c r="V27" s="125"/>
      <c r="W27" s="125"/>
      <c r="X27" s="125"/>
      <c r="Z27" s="125"/>
      <c r="AC27" s="125"/>
      <c r="AF27" s="125"/>
      <c r="AG27" s="125"/>
      <c r="AM27" s="125"/>
      <c r="AN27" s="125"/>
    </row>
    <row r="28" spans="1:40" ht="15.75">
      <c r="A28" s="189"/>
      <c r="D28" s="124">
        <v>11602597</v>
      </c>
      <c r="E28" s="31"/>
      <c r="F28" s="125" t="s">
        <v>5919</v>
      </c>
      <c r="G28" s="125" t="s">
        <v>5920</v>
      </c>
      <c r="H28" s="125" t="s">
        <v>5921</v>
      </c>
      <c r="I28" s="126">
        <v>3036576</v>
      </c>
      <c r="L28" s="126" t="s">
        <v>5922</v>
      </c>
      <c r="M28" s="52">
        <v>150</v>
      </c>
      <c r="N28" s="130">
        <v>8.92</v>
      </c>
      <c r="O28" s="127">
        <v>42633</v>
      </c>
      <c r="P28" s="13"/>
      <c r="Q28" s="13"/>
      <c r="R28" s="126" t="s">
        <v>5923</v>
      </c>
      <c r="S28" s="126" t="s">
        <v>5924</v>
      </c>
      <c r="T28" s="126" t="s">
        <v>907</v>
      </c>
      <c r="V28" s="125"/>
      <c r="W28" s="125"/>
      <c r="X28" s="125"/>
      <c r="Z28" s="125"/>
      <c r="AC28" s="125"/>
      <c r="AF28" s="125" t="s">
        <v>2781</v>
      </c>
      <c r="AG28" s="125" t="s">
        <v>2781</v>
      </c>
      <c r="AM28" s="125"/>
      <c r="AN28" s="125"/>
    </row>
    <row r="29" spans="1:40" ht="15.75">
      <c r="A29" s="189"/>
      <c r="D29" s="124">
        <v>11587820</v>
      </c>
      <c r="E29" s="31"/>
      <c r="F29" s="125" t="s">
        <v>5925</v>
      </c>
      <c r="G29" s="125" t="s">
        <v>5926</v>
      </c>
      <c r="H29" s="125" t="s">
        <v>5927</v>
      </c>
      <c r="I29" s="126">
        <v>5367013</v>
      </c>
      <c r="L29" s="126" t="s">
        <v>3923</v>
      </c>
      <c r="M29" s="31">
        <v>249</v>
      </c>
      <c r="N29" s="130">
        <v>6.09</v>
      </c>
      <c r="O29" s="127">
        <v>42606</v>
      </c>
      <c r="P29" s="13"/>
      <c r="Q29" s="126" t="s">
        <v>5251</v>
      </c>
      <c r="R29" s="126" t="s">
        <v>5928</v>
      </c>
      <c r="S29" s="126" t="s">
        <v>5929</v>
      </c>
      <c r="T29" s="126" t="s">
        <v>907</v>
      </c>
      <c r="V29" s="125"/>
      <c r="W29" s="125"/>
      <c r="X29" s="125"/>
      <c r="Z29" s="125"/>
      <c r="AC29" s="125"/>
      <c r="AF29" s="125"/>
      <c r="AG29" s="125"/>
      <c r="AM29" s="125"/>
      <c r="AN29" s="125"/>
    </row>
    <row r="30" spans="1:35" ht="15.75">
      <c r="A30" s="189"/>
      <c r="D30" s="218">
        <v>11608907</v>
      </c>
      <c r="E30" s="215"/>
      <c r="F30" s="215" t="s">
        <v>5975</v>
      </c>
      <c r="G30" s="215" t="s">
        <v>5976</v>
      </c>
      <c r="H30" s="215" t="s">
        <v>5974</v>
      </c>
      <c r="I30" s="216">
        <v>851654</v>
      </c>
      <c r="K30" s="214"/>
      <c r="L30" s="216" t="s">
        <v>536</v>
      </c>
      <c r="M30" s="52">
        <v>12</v>
      </c>
      <c r="N30" s="216">
        <v>0.16</v>
      </c>
      <c r="O30" s="217">
        <v>42643</v>
      </c>
      <c r="R30" s="216" t="s">
        <v>4689</v>
      </c>
      <c r="S30" s="216" t="s">
        <v>293</v>
      </c>
      <c r="T30" s="216" t="s">
        <v>907</v>
      </c>
      <c r="U30" s="215"/>
      <c r="V30" s="214"/>
      <c r="W30" s="214"/>
      <c r="X30" s="215"/>
      <c r="Z30" s="214"/>
      <c r="AA30" s="215" t="s">
        <v>2781</v>
      </c>
      <c r="AB30" s="215" t="s">
        <v>2781</v>
      </c>
      <c r="AC30" s="214"/>
      <c r="AD30" s="214"/>
      <c r="AE30" s="215"/>
      <c r="AF30" s="214"/>
      <c r="AG30" s="214"/>
      <c r="AH30" s="215"/>
      <c r="AI30" s="215"/>
    </row>
    <row r="31" spans="1:40" ht="15.75">
      <c r="A31" s="189"/>
      <c r="D31" s="124">
        <v>11600280</v>
      </c>
      <c r="E31" s="31"/>
      <c r="F31" s="125" t="s">
        <v>5957</v>
      </c>
      <c r="G31" s="125" t="s">
        <v>5958</v>
      </c>
      <c r="H31" s="125" t="s">
        <v>5959</v>
      </c>
      <c r="I31" s="126">
        <v>3052997</v>
      </c>
      <c r="L31" s="126" t="s">
        <v>4074</v>
      </c>
      <c r="M31" s="52">
        <v>60</v>
      </c>
      <c r="N31" s="130">
        <v>5.45</v>
      </c>
      <c r="O31" s="127">
        <v>42628</v>
      </c>
      <c r="P31" s="13"/>
      <c r="Q31" s="13"/>
      <c r="R31" s="126" t="s">
        <v>5692</v>
      </c>
      <c r="S31" s="126" t="s">
        <v>5673</v>
      </c>
      <c r="T31" s="126" t="s">
        <v>907</v>
      </c>
      <c r="V31" s="125"/>
      <c r="W31" s="125"/>
      <c r="X31" s="125"/>
      <c r="Z31" s="125"/>
      <c r="AC31" s="125"/>
      <c r="AF31" s="125"/>
      <c r="AG31" s="125"/>
      <c r="AM31" s="125"/>
      <c r="AN31" s="125"/>
    </row>
    <row r="32" spans="1:40" ht="15.75">
      <c r="A32" s="189"/>
      <c r="D32" s="124">
        <v>11596456</v>
      </c>
      <c r="E32" s="31"/>
      <c r="F32" s="125" t="s">
        <v>5930</v>
      </c>
      <c r="G32" s="125" t="s">
        <v>5931</v>
      </c>
      <c r="H32" s="125" t="s">
        <v>5932</v>
      </c>
      <c r="I32" s="126">
        <v>5243404</v>
      </c>
      <c r="L32" s="126" t="s">
        <v>3626</v>
      </c>
      <c r="M32" s="52">
        <v>24</v>
      </c>
      <c r="N32" s="130">
        <v>0.704</v>
      </c>
      <c r="O32" s="127">
        <v>42622</v>
      </c>
      <c r="P32" s="13"/>
      <c r="Q32" s="126" t="s">
        <v>4463</v>
      </c>
      <c r="R32" s="126" t="s">
        <v>5933</v>
      </c>
      <c r="S32" s="126" t="s">
        <v>2576</v>
      </c>
      <c r="T32" s="126" t="s">
        <v>907</v>
      </c>
      <c r="V32" s="125"/>
      <c r="W32" s="125"/>
      <c r="X32" s="125"/>
      <c r="Z32" s="125"/>
      <c r="AC32" s="125"/>
      <c r="AF32" s="125"/>
      <c r="AG32" s="125"/>
      <c r="AM32" s="125"/>
      <c r="AN32" s="125"/>
    </row>
    <row r="33" spans="1:40" ht="15.75">
      <c r="A33" s="189"/>
      <c r="D33" s="124">
        <v>11560839</v>
      </c>
      <c r="E33" s="31"/>
      <c r="F33" s="125" t="s">
        <v>5934</v>
      </c>
      <c r="G33" s="125" t="s">
        <v>5935</v>
      </c>
      <c r="H33" s="125" t="s">
        <v>5936</v>
      </c>
      <c r="I33" s="126">
        <v>5331483</v>
      </c>
      <c r="L33" s="126" t="s">
        <v>534</v>
      </c>
      <c r="M33" s="31">
        <v>12</v>
      </c>
      <c r="N33" s="130">
        <v>0.47</v>
      </c>
      <c r="O33" s="127">
        <v>42558</v>
      </c>
      <c r="P33" s="13"/>
      <c r="Q33" s="13"/>
      <c r="R33" s="126" t="s">
        <v>5937</v>
      </c>
      <c r="S33" s="126" t="s">
        <v>119</v>
      </c>
      <c r="T33" s="126" t="s">
        <v>907</v>
      </c>
      <c r="V33" s="125"/>
      <c r="W33" s="125"/>
      <c r="X33" s="125"/>
      <c r="Z33" s="125"/>
      <c r="AC33" s="125"/>
      <c r="AF33" s="125" t="s">
        <v>2781</v>
      </c>
      <c r="AG33" s="125" t="s">
        <v>2781</v>
      </c>
      <c r="AM33" s="125"/>
      <c r="AN33" s="125"/>
    </row>
    <row r="34" spans="1:40" ht="15.75">
      <c r="A34" s="189"/>
      <c r="D34" s="124">
        <v>11558874</v>
      </c>
      <c r="E34" s="31"/>
      <c r="F34" s="125" t="s">
        <v>5938</v>
      </c>
      <c r="G34" s="125" t="s">
        <v>5939</v>
      </c>
      <c r="H34" s="125" t="s">
        <v>5940</v>
      </c>
      <c r="I34" s="126">
        <v>3373674</v>
      </c>
      <c r="L34" s="126" t="s">
        <v>532</v>
      </c>
      <c r="M34" s="31">
        <v>11</v>
      </c>
      <c r="N34" s="130">
        <v>0.57</v>
      </c>
      <c r="O34" s="127">
        <v>42552</v>
      </c>
      <c r="P34" s="13"/>
      <c r="Q34" s="126" t="s">
        <v>5251</v>
      </c>
      <c r="R34" s="126" t="s">
        <v>5692</v>
      </c>
      <c r="S34" s="126" t="s">
        <v>5673</v>
      </c>
      <c r="T34" s="126" t="s">
        <v>907</v>
      </c>
      <c r="V34" s="125"/>
      <c r="W34" s="125"/>
      <c r="X34" s="125"/>
      <c r="Z34" s="125"/>
      <c r="AC34" s="125"/>
      <c r="AF34" s="125"/>
      <c r="AG34" s="125"/>
      <c r="AM34" s="125"/>
      <c r="AN34" s="125"/>
    </row>
    <row r="35" spans="1:40" ht="15.75">
      <c r="A35" s="189"/>
      <c r="D35" s="124">
        <v>11600300</v>
      </c>
      <c r="E35" s="31"/>
      <c r="F35" s="125" t="s">
        <v>5960</v>
      </c>
      <c r="G35" s="125" t="s">
        <v>5961</v>
      </c>
      <c r="H35" s="125" t="s">
        <v>5962</v>
      </c>
      <c r="I35" s="126">
        <v>327560</v>
      </c>
      <c r="L35" s="126" t="s">
        <v>4155</v>
      </c>
      <c r="M35" s="52">
        <v>24</v>
      </c>
      <c r="N35" s="130">
        <v>0.61</v>
      </c>
      <c r="O35" s="127">
        <v>42628</v>
      </c>
      <c r="P35" s="13"/>
      <c r="Q35" s="13"/>
      <c r="R35" s="126" t="s">
        <v>5713</v>
      </c>
      <c r="S35" s="126" t="s">
        <v>5253</v>
      </c>
      <c r="T35" s="126" t="s">
        <v>907</v>
      </c>
      <c r="V35" s="125"/>
      <c r="W35" s="125"/>
      <c r="X35" s="125"/>
      <c r="Z35" s="125"/>
      <c r="AC35" s="125"/>
      <c r="AF35" s="125"/>
      <c r="AG35" s="125"/>
      <c r="AM35" s="125"/>
      <c r="AN35" s="125"/>
    </row>
    <row r="36" spans="1:35" ht="15.75">
      <c r="A36" s="125"/>
      <c r="D36" s="124">
        <v>11607481</v>
      </c>
      <c r="E36" s="125"/>
      <c r="F36" s="125" t="s">
        <v>5963</v>
      </c>
      <c r="G36" s="125" t="s">
        <v>5964</v>
      </c>
      <c r="H36" s="125" t="s">
        <v>5965</v>
      </c>
      <c r="I36" s="126">
        <v>1163397</v>
      </c>
      <c r="L36" s="126" t="s">
        <v>4041</v>
      </c>
      <c r="M36" s="52">
        <v>350</v>
      </c>
      <c r="N36" s="126">
        <v>19.96</v>
      </c>
      <c r="O36" s="127">
        <v>42641</v>
      </c>
      <c r="R36" s="126" t="s">
        <v>5171</v>
      </c>
      <c r="S36" s="126" t="s">
        <v>5153</v>
      </c>
      <c r="T36" s="126" t="s">
        <v>907</v>
      </c>
      <c r="U36" s="125"/>
      <c r="X36" s="125"/>
      <c r="AA36" s="125" t="s">
        <v>2781</v>
      </c>
      <c r="AB36" s="125" t="s">
        <v>2781</v>
      </c>
      <c r="AE36" s="125"/>
      <c r="AH36" s="125"/>
      <c r="AI36" s="125"/>
    </row>
    <row r="37" spans="1:56" ht="16.5" thickBot="1">
      <c r="A37" s="189"/>
      <c r="D37" s="124">
        <v>11563186</v>
      </c>
      <c r="E37" s="31"/>
      <c r="F37" s="125" t="s">
        <v>5941</v>
      </c>
      <c r="G37" s="125" t="s">
        <v>5942</v>
      </c>
      <c r="H37" s="125" t="s">
        <v>5943</v>
      </c>
      <c r="I37" s="126">
        <v>239930</v>
      </c>
      <c r="L37" s="126" t="s">
        <v>4073</v>
      </c>
      <c r="M37" s="31">
        <v>3</v>
      </c>
      <c r="N37" s="130">
        <v>0.17</v>
      </c>
      <c r="O37" s="127">
        <v>42563</v>
      </c>
      <c r="P37" s="13"/>
      <c r="Q37" s="31" t="s">
        <v>1871</v>
      </c>
      <c r="R37" s="126" t="s">
        <v>5944</v>
      </c>
      <c r="S37" s="126" t="s">
        <v>5152</v>
      </c>
      <c r="T37" s="126" t="s">
        <v>907</v>
      </c>
      <c r="U37" s="189"/>
      <c r="V37"/>
      <c r="W37"/>
      <c r="X37" s="189"/>
      <c r="Z37"/>
      <c r="AA37" s="189"/>
      <c r="AB37" s="189"/>
      <c r="AC37"/>
      <c r="AD37"/>
      <c r="AE37" s="189"/>
      <c r="AF37"/>
      <c r="AG37"/>
      <c r="AH37" s="189"/>
      <c r="AI37" s="189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</row>
    <row r="38" spans="3:76" ht="15.75">
      <c r="C38" s="13"/>
      <c r="D38" s="124"/>
      <c r="F38" s="125"/>
      <c r="G38" s="125"/>
      <c r="H38" s="211" t="s">
        <v>5970</v>
      </c>
      <c r="I38" s="212"/>
      <c r="J38" s="211"/>
      <c r="K38" s="54"/>
      <c r="L38" s="213">
        <f>COUNTA(L15:L37)</f>
        <v>23</v>
      </c>
      <c r="M38" s="213">
        <f>SUM(M15:M37)</f>
        <v>2380</v>
      </c>
      <c r="N38" s="130"/>
      <c r="O38" s="127"/>
      <c r="P38" s="125"/>
      <c r="Q38" s="125"/>
      <c r="R38" s="126"/>
      <c r="S38" s="126"/>
      <c r="V38" s="125"/>
      <c r="Y38" s="125"/>
      <c r="Z38" s="125"/>
      <c r="AI38" s="125"/>
      <c r="AS38" s="125"/>
      <c r="AW38" s="125"/>
      <c r="BX38" s="125"/>
    </row>
    <row r="39" spans="2:76" ht="15.75">
      <c r="B39" s="125"/>
      <c r="V39" s="125"/>
      <c r="AI39" s="125"/>
      <c r="AS39" s="125"/>
      <c r="AW39" s="125"/>
      <c r="BX39" s="125"/>
    </row>
    <row r="40" spans="4:20" ht="15.75">
      <c r="D40" s="198" t="s">
        <v>5971</v>
      </c>
      <c r="F40" s="125"/>
      <c r="G40" s="125"/>
      <c r="H40" s="125"/>
      <c r="I40" s="126"/>
      <c r="J40" s="125"/>
      <c r="K40" s="125"/>
      <c r="L40" s="126"/>
      <c r="N40" s="126"/>
      <c r="O40" s="126"/>
      <c r="R40" s="126"/>
      <c r="S40" s="126"/>
      <c r="T40" s="126"/>
    </row>
    <row r="41" spans="4:20" ht="15.75">
      <c r="D41" s="124">
        <v>11525596</v>
      </c>
      <c r="F41" s="125" t="s">
        <v>5767</v>
      </c>
      <c r="G41" s="125" t="s">
        <v>5618</v>
      </c>
      <c r="H41" s="125" t="s">
        <v>5619</v>
      </c>
      <c r="I41" s="126">
        <v>475334</v>
      </c>
      <c r="L41" s="126" t="s">
        <v>532</v>
      </c>
      <c r="M41" s="31">
        <v>42</v>
      </c>
      <c r="N41" s="126">
        <v>0.3117</v>
      </c>
      <c r="O41" s="127">
        <v>42492</v>
      </c>
      <c r="P41" s="127">
        <v>42541</v>
      </c>
      <c r="Q41" s="126" t="s">
        <v>1871</v>
      </c>
      <c r="R41" s="126" t="s">
        <v>5447</v>
      </c>
      <c r="S41" s="126" t="s">
        <v>523</v>
      </c>
      <c r="T41" s="126" t="s">
        <v>906</v>
      </c>
    </row>
    <row r="42" spans="4:20" ht="15.75">
      <c r="D42" s="124">
        <v>11463822</v>
      </c>
      <c r="F42" s="125" t="s">
        <v>5700</v>
      </c>
      <c r="G42" s="13" t="s">
        <v>5701</v>
      </c>
      <c r="H42" s="125" t="s">
        <v>5702</v>
      </c>
      <c r="I42" s="126">
        <v>5310073</v>
      </c>
      <c r="L42" s="126" t="s">
        <v>2641</v>
      </c>
      <c r="M42" s="31">
        <v>328</v>
      </c>
      <c r="N42" s="119">
        <v>22.578</v>
      </c>
      <c r="O42" s="127">
        <v>42361</v>
      </c>
      <c r="P42" s="127">
        <v>42607</v>
      </c>
      <c r="Q42" s="126" t="s">
        <v>4463</v>
      </c>
      <c r="R42" s="126" t="s">
        <v>5703</v>
      </c>
      <c r="S42" s="126" t="s">
        <v>2227</v>
      </c>
      <c r="T42" s="126" t="s">
        <v>906</v>
      </c>
    </row>
    <row r="43" spans="4:20" ht="15.75">
      <c r="D43" s="124">
        <v>11429165</v>
      </c>
      <c r="F43" s="125" t="s">
        <v>5704</v>
      </c>
      <c r="G43" s="13" t="s">
        <v>5705</v>
      </c>
      <c r="H43" s="125" t="s">
        <v>5706</v>
      </c>
      <c r="I43" s="126">
        <v>249839</v>
      </c>
      <c r="L43" s="126" t="s">
        <v>532</v>
      </c>
      <c r="M43" s="31">
        <v>166</v>
      </c>
      <c r="N43" s="119">
        <v>0.4921</v>
      </c>
      <c r="O43" s="127">
        <v>42286</v>
      </c>
      <c r="P43" s="127">
        <v>42606</v>
      </c>
      <c r="Q43" s="31" t="s">
        <v>1871</v>
      </c>
      <c r="R43" s="126" t="s">
        <v>5707</v>
      </c>
      <c r="S43" s="126" t="s">
        <v>2223</v>
      </c>
      <c r="T43" s="126" t="s">
        <v>906</v>
      </c>
    </row>
    <row r="44" spans="1:31" ht="15.75">
      <c r="A44" s="125"/>
      <c r="B44" s="125"/>
      <c r="C44" s="125"/>
      <c r="D44" s="124">
        <v>11502835</v>
      </c>
      <c r="F44" s="125" t="s">
        <v>5627</v>
      </c>
      <c r="G44" s="125" t="s">
        <v>5554</v>
      </c>
      <c r="H44" s="125" t="s">
        <v>5553</v>
      </c>
      <c r="I44" s="126">
        <v>5293630</v>
      </c>
      <c r="L44" s="126" t="s">
        <v>34</v>
      </c>
      <c r="M44" s="31">
        <v>120</v>
      </c>
      <c r="N44" s="130">
        <v>8.294</v>
      </c>
      <c r="O44" s="127">
        <v>42511</v>
      </c>
      <c r="P44" s="127">
        <v>42592</v>
      </c>
      <c r="Q44" s="31" t="s">
        <v>1871</v>
      </c>
      <c r="R44" s="126" t="s">
        <v>5559</v>
      </c>
      <c r="S44" s="126" t="s">
        <v>5253</v>
      </c>
      <c r="T44" s="126" t="s">
        <v>906</v>
      </c>
      <c r="W44" s="125"/>
      <c r="X44" s="125"/>
      <c r="AA44" s="125"/>
      <c r="AD44" s="125"/>
      <c r="AE44" s="125"/>
    </row>
    <row r="45" spans="1:31" ht="15.75">
      <c r="A45" s="125"/>
      <c r="C45" s="125"/>
      <c r="D45" s="124" t="s">
        <v>5532</v>
      </c>
      <c r="F45" s="191" t="s">
        <v>5487</v>
      </c>
      <c r="G45" s="125" t="s">
        <v>5533</v>
      </c>
      <c r="H45" s="125" t="s">
        <v>5146</v>
      </c>
      <c r="I45" s="126">
        <v>219992</v>
      </c>
      <c r="J45" s="125"/>
      <c r="K45" s="125"/>
      <c r="L45" s="126" t="s">
        <v>4073</v>
      </c>
      <c r="M45" s="31">
        <v>4</v>
      </c>
      <c r="N45" s="130">
        <v>0.23</v>
      </c>
      <c r="O45" s="127">
        <v>41859</v>
      </c>
      <c r="P45" s="127">
        <v>42634</v>
      </c>
      <c r="Q45" s="31" t="s">
        <v>4076</v>
      </c>
      <c r="R45" s="126" t="s">
        <v>5161</v>
      </c>
      <c r="S45" s="126" t="s">
        <v>1970</v>
      </c>
      <c r="T45" s="126" t="s">
        <v>906</v>
      </c>
      <c r="W45" s="125"/>
      <c r="X45" s="125"/>
      <c r="AA45" s="125"/>
      <c r="AD45" s="125"/>
      <c r="AE45" s="125"/>
    </row>
    <row r="46" spans="1:31" ht="15.75">
      <c r="A46" s="125"/>
      <c r="C46" s="125"/>
      <c r="D46" s="124">
        <v>11366961</v>
      </c>
      <c r="F46" s="125" t="s">
        <v>5399</v>
      </c>
      <c r="G46" s="125" t="s">
        <v>5400</v>
      </c>
      <c r="H46" s="125" t="s">
        <v>303</v>
      </c>
      <c r="I46" s="126">
        <v>185733</v>
      </c>
      <c r="L46" s="126" t="s">
        <v>562</v>
      </c>
      <c r="M46" s="31">
        <v>8</v>
      </c>
      <c r="N46" s="128">
        <v>1.0927</v>
      </c>
      <c r="O46" s="127">
        <v>42164</v>
      </c>
      <c r="P46" s="127">
        <v>42611</v>
      </c>
      <c r="Q46" s="126" t="s">
        <v>4889</v>
      </c>
      <c r="R46" s="126" t="s">
        <v>5439</v>
      </c>
      <c r="S46" s="126" t="s">
        <v>1861</v>
      </c>
      <c r="T46" s="126" t="s">
        <v>906</v>
      </c>
      <c r="W46" s="125"/>
      <c r="X46" s="125"/>
      <c r="AA46" s="125"/>
      <c r="AD46" s="125"/>
      <c r="AE46" s="125"/>
    </row>
    <row r="47" spans="1:31" ht="15.75">
      <c r="A47" s="125"/>
      <c r="C47" s="125"/>
      <c r="D47" s="124">
        <v>11434532</v>
      </c>
      <c r="F47" s="125" t="s">
        <v>5729</v>
      </c>
      <c r="G47" s="13" t="s">
        <v>5730</v>
      </c>
      <c r="H47" s="125" t="s">
        <v>5731</v>
      </c>
      <c r="I47" s="126">
        <v>5303880</v>
      </c>
      <c r="L47" s="126" t="s">
        <v>546</v>
      </c>
      <c r="M47" s="31">
        <v>400</v>
      </c>
      <c r="N47" s="119">
        <v>19.559</v>
      </c>
      <c r="O47" s="127">
        <v>42298</v>
      </c>
      <c r="P47" s="127">
        <v>42599</v>
      </c>
      <c r="Q47" s="126" t="s">
        <v>4463</v>
      </c>
      <c r="R47" s="126" t="s">
        <v>5732</v>
      </c>
      <c r="S47" s="126" t="s">
        <v>2224</v>
      </c>
      <c r="T47" s="126" t="s">
        <v>906</v>
      </c>
      <c r="U47" s="125"/>
      <c r="W47" s="125"/>
      <c r="X47" s="125"/>
      <c r="AA47" s="125"/>
      <c r="AD47" s="125"/>
      <c r="AE47" s="125"/>
    </row>
    <row r="48" spans="4:20" ht="15.75">
      <c r="D48" s="124">
        <v>11389239</v>
      </c>
      <c r="F48" s="125" t="s">
        <v>5470</v>
      </c>
      <c r="G48" s="125" t="s">
        <v>5471</v>
      </c>
      <c r="H48" s="125" t="s">
        <v>5469</v>
      </c>
      <c r="I48" s="126">
        <v>3375853</v>
      </c>
      <c r="L48" s="126" t="s">
        <v>546</v>
      </c>
      <c r="M48" s="126">
        <v>330</v>
      </c>
      <c r="N48" s="130">
        <v>19.082</v>
      </c>
      <c r="O48" s="127">
        <v>42207</v>
      </c>
      <c r="P48" s="127">
        <v>42583</v>
      </c>
      <c r="Q48" s="31" t="s">
        <v>4076</v>
      </c>
      <c r="R48" s="126" t="s">
        <v>5526</v>
      </c>
      <c r="S48" s="126" t="s">
        <v>5527</v>
      </c>
      <c r="T48" s="126" t="s">
        <v>906</v>
      </c>
    </row>
    <row r="49" spans="4:20" ht="15.75">
      <c r="D49" s="124">
        <v>11405504</v>
      </c>
      <c r="F49" s="125" t="s">
        <v>5482</v>
      </c>
      <c r="G49" s="125" t="s">
        <v>5483</v>
      </c>
      <c r="H49" s="125" t="s">
        <v>5481</v>
      </c>
      <c r="I49" s="126">
        <v>3119510</v>
      </c>
      <c r="L49" s="126" t="s">
        <v>2778</v>
      </c>
      <c r="M49" s="126">
        <v>7</v>
      </c>
      <c r="N49" s="130">
        <v>1.65</v>
      </c>
      <c r="O49" s="127">
        <v>42240</v>
      </c>
      <c r="P49" s="127">
        <v>42633</v>
      </c>
      <c r="Q49" s="126" t="s">
        <v>1871</v>
      </c>
      <c r="R49" s="126" t="s">
        <v>5525</v>
      </c>
      <c r="S49" s="126" t="s">
        <v>5357</v>
      </c>
      <c r="T49" s="126" t="s">
        <v>906</v>
      </c>
    </row>
    <row r="50" spans="4:20" ht="15.75">
      <c r="D50" s="124">
        <v>11462161</v>
      </c>
      <c r="F50" s="125" t="s">
        <v>5739</v>
      </c>
      <c r="G50" s="13" t="s">
        <v>5740</v>
      </c>
      <c r="H50" s="125" t="s">
        <v>5741</v>
      </c>
      <c r="I50" s="126">
        <v>5309948</v>
      </c>
      <c r="L50" s="126" t="s">
        <v>3644</v>
      </c>
      <c r="M50" s="31">
        <v>189</v>
      </c>
      <c r="N50" s="119">
        <v>2.13</v>
      </c>
      <c r="O50" s="127">
        <v>42356</v>
      </c>
      <c r="P50" s="127">
        <v>42590</v>
      </c>
      <c r="Q50" s="31" t="s">
        <v>5539</v>
      </c>
      <c r="R50" s="126" t="s">
        <v>5742</v>
      </c>
      <c r="S50" s="126" t="s">
        <v>119</v>
      </c>
      <c r="T50" s="126" t="s">
        <v>906</v>
      </c>
    </row>
    <row r="51" spans="4:20" ht="15.75">
      <c r="D51" s="124">
        <v>11400019</v>
      </c>
      <c r="F51" s="125" t="s">
        <v>5476</v>
      </c>
      <c r="G51" s="125" t="s">
        <v>5477</v>
      </c>
      <c r="H51" s="125" t="s">
        <v>5475</v>
      </c>
      <c r="I51" s="126">
        <v>347200</v>
      </c>
      <c r="L51" s="126" t="s">
        <v>4074</v>
      </c>
      <c r="M51" s="31">
        <v>85</v>
      </c>
      <c r="N51" s="128">
        <v>12.04</v>
      </c>
      <c r="O51" s="127">
        <v>42228</v>
      </c>
      <c r="P51" s="127">
        <v>42565</v>
      </c>
      <c r="Q51" s="126" t="s">
        <v>4463</v>
      </c>
      <c r="R51" s="126" t="s">
        <v>5530</v>
      </c>
      <c r="S51" s="126" t="s">
        <v>5262</v>
      </c>
      <c r="T51" s="92" t="s">
        <v>906</v>
      </c>
    </row>
    <row r="52" spans="4:20" ht="15.75">
      <c r="D52" s="124">
        <v>11492392</v>
      </c>
      <c r="F52" s="125" t="s">
        <v>5617</v>
      </c>
      <c r="G52" s="125" t="s">
        <v>5980</v>
      </c>
      <c r="H52" s="125" t="s">
        <v>5616</v>
      </c>
      <c r="I52" s="126">
        <v>253240</v>
      </c>
      <c r="L52" s="126" t="s">
        <v>532</v>
      </c>
      <c r="M52" s="31">
        <v>212</v>
      </c>
      <c r="N52" s="130">
        <v>0.2176</v>
      </c>
      <c r="O52" s="127">
        <v>42491</v>
      </c>
      <c r="P52" s="127">
        <v>42620</v>
      </c>
      <c r="Q52" s="126" t="s">
        <v>4463</v>
      </c>
      <c r="R52" s="126" t="s">
        <v>5447</v>
      </c>
      <c r="S52" s="126" t="s">
        <v>523</v>
      </c>
      <c r="T52" s="126" t="s">
        <v>906</v>
      </c>
    </row>
    <row r="53" spans="4:20" ht="15.75">
      <c r="D53" s="124">
        <v>11404165</v>
      </c>
      <c r="F53" s="125" t="s">
        <v>5479</v>
      </c>
      <c r="G53" s="125" t="s">
        <v>5480</v>
      </c>
      <c r="H53" s="125" t="s">
        <v>5478</v>
      </c>
      <c r="I53" s="126">
        <v>1032116</v>
      </c>
      <c r="L53" s="126" t="s">
        <v>534</v>
      </c>
      <c r="M53" s="126">
        <v>135</v>
      </c>
      <c r="N53" s="130">
        <v>0.66</v>
      </c>
      <c r="O53" s="127">
        <v>42236</v>
      </c>
      <c r="P53" s="127">
        <v>42587</v>
      </c>
      <c r="Q53" s="126" t="s">
        <v>4463</v>
      </c>
      <c r="R53" s="126" t="s">
        <v>5528</v>
      </c>
      <c r="S53" s="126" t="s">
        <v>4683</v>
      </c>
      <c r="T53" s="126" t="s">
        <v>906</v>
      </c>
    </row>
    <row r="54" spans="4:20" ht="16.5" thickBot="1">
      <c r="D54" s="124">
        <v>11458464</v>
      </c>
      <c r="F54" s="125" t="s">
        <v>5760</v>
      </c>
      <c r="G54" s="13" t="s">
        <v>5761</v>
      </c>
      <c r="H54" s="125" t="s">
        <v>5762</v>
      </c>
      <c r="I54" s="126">
        <v>5217219</v>
      </c>
      <c r="L54" s="126" t="s">
        <v>2763</v>
      </c>
      <c r="M54" s="31">
        <v>328</v>
      </c>
      <c r="N54" s="119">
        <v>12.7</v>
      </c>
      <c r="O54" s="127">
        <v>42348</v>
      </c>
      <c r="P54" s="127">
        <v>42598</v>
      </c>
      <c r="Q54" s="126" t="s">
        <v>5251</v>
      </c>
      <c r="R54" s="126" t="s">
        <v>5763</v>
      </c>
      <c r="S54" s="126" t="s">
        <v>5764</v>
      </c>
      <c r="T54" s="126" t="s">
        <v>906</v>
      </c>
    </row>
    <row r="55" spans="5:20" ht="15.75">
      <c r="E55" s="31"/>
      <c r="H55" s="211" t="s">
        <v>5970</v>
      </c>
      <c r="I55" s="212"/>
      <c r="J55" s="211"/>
      <c r="K55" s="54"/>
      <c r="L55" s="213">
        <f>COUNTA(L41:L54)</f>
        <v>14</v>
      </c>
      <c r="M55" s="213">
        <f>SUM(M41:M54)</f>
        <v>2354</v>
      </c>
      <c r="N55" s="98"/>
      <c r="O55" s="57"/>
      <c r="P55" s="57"/>
      <c r="Q55" s="92"/>
      <c r="R55" s="92"/>
      <c r="T55" s="92"/>
    </row>
    <row r="56" spans="5:20" ht="15.75">
      <c r="E56" s="31"/>
      <c r="J56" s="31"/>
      <c r="K56" s="34"/>
      <c r="M56" s="91"/>
      <c r="N56" s="98"/>
      <c r="O56" s="57"/>
      <c r="P56" s="57"/>
      <c r="Q56" s="92"/>
      <c r="R56" s="92"/>
      <c r="T56" s="92"/>
    </row>
    <row r="57" spans="4:18" ht="15.75">
      <c r="D57" s="198" t="s">
        <v>5972</v>
      </c>
      <c r="E57" s="31"/>
      <c r="F57" s="54"/>
      <c r="G57" s="55"/>
      <c r="H57" s="54"/>
      <c r="I57" s="91"/>
      <c r="J57" s="54"/>
      <c r="K57" s="54"/>
      <c r="M57" s="91"/>
      <c r="N57" s="98"/>
      <c r="O57" s="57"/>
      <c r="P57" s="57"/>
      <c r="R57" s="92"/>
    </row>
    <row r="58" spans="4:20" ht="15.75">
      <c r="D58" s="124">
        <v>11343498</v>
      </c>
      <c r="F58" s="125" t="s">
        <v>5394</v>
      </c>
      <c r="G58" s="125" t="s">
        <v>5433</v>
      </c>
      <c r="H58" s="125" t="s">
        <v>5390</v>
      </c>
      <c r="I58" s="126">
        <v>5119026</v>
      </c>
      <c r="L58" s="126" t="s">
        <v>546</v>
      </c>
      <c r="M58" s="31">
        <v>163</v>
      </c>
      <c r="N58" s="130">
        <v>8.179</v>
      </c>
      <c r="O58" s="127">
        <v>42128</v>
      </c>
      <c r="P58" s="127">
        <v>42467</v>
      </c>
      <c r="Q58" s="126" t="s">
        <v>4889</v>
      </c>
      <c r="R58" s="126" t="s">
        <v>5432</v>
      </c>
      <c r="S58" s="126" t="s">
        <v>2121</v>
      </c>
      <c r="T58" s="92" t="s">
        <v>177</v>
      </c>
    </row>
    <row r="59" spans="4:20" ht="15.75">
      <c r="D59" s="124">
        <v>11358189</v>
      </c>
      <c r="F59" s="125" t="s">
        <v>5420</v>
      </c>
      <c r="G59" s="125" t="s">
        <v>5421</v>
      </c>
      <c r="H59" s="125" t="s">
        <v>5419</v>
      </c>
      <c r="I59" s="126">
        <v>5205123</v>
      </c>
      <c r="L59" s="126" t="s">
        <v>2778</v>
      </c>
      <c r="M59" s="31">
        <v>318</v>
      </c>
      <c r="N59" s="130">
        <v>4.319</v>
      </c>
      <c r="O59" s="127">
        <v>42151</v>
      </c>
      <c r="P59" s="127">
        <v>42349</v>
      </c>
      <c r="Q59" s="126" t="s">
        <v>1871</v>
      </c>
      <c r="R59" s="126" t="s">
        <v>4891</v>
      </c>
      <c r="S59" s="31" t="s">
        <v>2223</v>
      </c>
      <c r="T59" s="92" t="s">
        <v>177</v>
      </c>
    </row>
    <row r="60" spans="4:20" ht="15.75">
      <c r="D60" s="124">
        <v>11216098</v>
      </c>
      <c r="F60" s="125" t="s">
        <v>5986</v>
      </c>
      <c r="G60" s="125" t="s">
        <v>5987</v>
      </c>
      <c r="H60" s="125" t="s">
        <v>5988</v>
      </c>
      <c r="I60" s="126"/>
      <c r="L60" s="126" t="s">
        <v>4578</v>
      </c>
      <c r="M60" s="31">
        <v>38</v>
      </c>
      <c r="N60" s="130">
        <v>5.92</v>
      </c>
      <c r="O60" s="127">
        <v>41897</v>
      </c>
      <c r="P60" s="127">
        <v>42306</v>
      </c>
      <c r="Q60" s="157" t="s">
        <v>1871</v>
      </c>
      <c r="R60" s="126" t="s">
        <v>5537</v>
      </c>
      <c r="S60" s="126" t="s">
        <v>4683</v>
      </c>
      <c r="T60" s="31" t="s">
        <v>177</v>
      </c>
    </row>
    <row r="61" spans="4:20" ht="15.75">
      <c r="D61" s="124">
        <v>11502835</v>
      </c>
      <c r="F61" s="125" t="s">
        <v>5627</v>
      </c>
      <c r="G61" s="125" t="s">
        <v>5554</v>
      </c>
      <c r="H61" s="125" t="s">
        <v>5553</v>
      </c>
      <c r="I61" s="126">
        <v>5293630</v>
      </c>
      <c r="L61" s="126" t="s">
        <v>34</v>
      </c>
      <c r="M61" s="31">
        <v>120</v>
      </c>
      <c r="N61" s="130">
        <v>8.294</v>
      </c>
      <c r="O61" s="127">
        <v>42511</v>
      </c>
      <c r="P61" s="127">
        <v>42592</v>
      </c>
      <c r="Q61" s="31" t="s">
        <v>1871</v>
      </c>
      <c r="R61" s="126" t="s">
        <v>5559</v>
      </c>
      <c r="S61" s="126" t="s">
        <v>5253</v>
      </c>
      <c r="T61" s="31" t="s">
        <v>177</v>
      </c>
    </row>
    <row r="62" spans="4:20" ht="15.75">
      <c r="D62" s="124">
        <v>11425595</v>
      </c>
      <c r="F62" s="125" t="s">
        <v>5550</v>
      </c>
      <c r="G62" s="125" t="s">
        <v>5984</v>
      </c>
      <c r="H62" s="125" t="s">
        <v>5549</v>
      </c>
      <c r="I62" s="126">
        <v>5293714</v>
      </c>
      <c r="L62" s="126" t="s">
        <v>3644</v>
      </c>
      <c r="M62" s="126">
        <v>260</v>
      </c>
      <c r="N62" s="130">
        <v>3.26</v>
      </c>
      <c r="O62" s="127">
        <v>42279</v>
      </c>
      <c r="P62" s="127">
        <v>42509</v>
      </c>
      <c r="Q62" s="126" t="s">
        <v>5251</v>
      </c>
      <c r="R62" s="126" t="s">
        <v>5538</v>
      </c>
      <c r="S62" s="126" t="s">
        <v>2223</v>
      </c>
      <c r="T62" s="92" t="s">
        <v>177</v>
      </c>
    </row>
    <row r="63" spans="4:20" ht="15.75">
      <c r="D63" s="124">
        <v>11411261</v>
      </c>
      <c r="F63" s="125" t="s">
        <v>5492</v>
      </c>
      <c r="G63" s="125" t="s">
        <v>5985</v>
      </c>
      <c r="H63" s="125" t="s">
        <v>5491</v>
      </c>
      <c r="I63" s="126">
        <v>5292803</v>
      </c>
      <c r="L63" s="126" t="s">
        <v>3644</v>
      </c>
      <c r="M63" s="126">
        <v>328</v>
      </c>
      <c r="N63" s="130">
        <v>3.86</v>
      </c>
      <c r="O63" s="127">
        <v>42251</v>
      </c>
      <c r="P63" s="127">
        <v>42508</v>
      </c>
      <c r="Q63" s="126" t="s">
        <v>5251</v>
      </c>
      <c r="R63" s="126" t="s">
        <v>5538</v>
      </c>
      <c r="S63" s="126" t="s">
        <v>2223</v>
      </c>
      <c r="T63" s="92" t="s">
        <v>177</v>
      </c>
    </row>
    <row r="64" spans="4:20" ht="15.75">
      <c r="D64" s="153">
        <v>11434532</v>
      </c>
      <c r="E64" s="154"/>
      <c r="F64" s="155" t="s">
        <v>5729</v>
      </c>
      <c r="G64" s="154" t="s">
        <v>5730</v>
      </c>
      <c r="H64" s="155" t="s">
        <v>5731</v>
      </c>
      <c r="I64" s="156">
        <v>5303880</v>
      </c>
      <c r="J64" s="154"/>
      <c r="K64" s="154"/>
      <c r="L64" s="156" t="s">
        <v>546</v>
      </c>
      <c r="M64" s="157">
        <v>400</v>
      </c>
      <c r="N64" s="163">
        <v>19.559</v>
      </c>
      <c r="O64" s="158">
        <v>42298</v>
      </c>
      <c r="P64" s="158">
        <v>42599</v>
      </c>
      <c r="Q64" s="156" t="s">
        <v>4463</v>
      </c>
      <c r="R64" s="156" t="s">
        <v>5732</v>
      </c>
      <c r="S64" s="156" t="s">
        <v>2224</v>
      </c>
      <c r="T64" s="92" t="s">
        <v>177</v>
      </c>
    </row>
    <row r="65" spans="4:20" ht="15.75">
      <c r="D65" s="153">
        <v>11389239</v>
      </c>
      <c r="E65" s="154"/>
      <c r="F65" s="155" t="s">
        <v>5470</v>
      </c>
      <c r="G65" s="155" t="s">
        <v>5983</v>
      </c>
      <c r="H65" s="155" t="s">
        <v>5469</v>
      </c>
      <c r="I65" s="156">
        <v>3375853</v>
      </c>
      <c r="J65" s="154"/>
      <c r="K65" s="154"/>
      <c r="L65" s="156" t="s">
        <v>546</v>
      </c>
      <c r="M65" s="156">
        <v>330</v>
      </c>
      <c r="N65" s="160">
        <v>19.082</v>
      </c>
      <c r="O65" s="158">
        <v>42207</v>
      </c>
      <c r="P65" s="158">
        <v>42583</v>
      </c>
      <c r="Q65" s="157" t="s">
        <v>4076</v>
      </c>
      <c r="R65" s="156" t="s">
        <v>5526</v>
      </c>
      <c r="S65" s="156" t="s">
        <v>5527</v>
      </c>
      <c r="T65" s="92" t="s">
        <v>177</v>
      </c>
    </row>
    <row r="66" spans="4:20" ht="15.75">
      <c r="D66" s="124">
        <v>11290477</v>
      </c>
      <c r="F66" s="125" t="s">
        <v>5297</v>
      </c>
      <c r="G66" s="125" t="s">
        <v>5345</v>
      </c>
      <c r="H66" s="125" t="s">
        <v>5298</v>
      </c>
      <c r="I66" s="126">
        <v>5053913</v>
      </c>
      <c r="L66" s="126" t="s">
        <v>4074</v>
      </c>
      <c r="M66" s="31">
        <v>352</v>
      </c>
      <c r="N66" s="130">
        <v>9.253</v>
      </c>
      <c r="O66" s="127">
        <v>42041</v>
      </c>
      <c r="P66" s="127">
        <v>42507</v>
      </c>
      <c r="Q66" s="126" t="s">
        <v>259</v>
      </c>
      <c r="R66" s="126" t="s">
        <v>5346</v>
      </c>
      <c r="S66" s="126" t="s">
        <v>5347</v>
      </c>
      <c r="T66" s="31" t="s">
        <v>177</v>
      </c>
    </row>
    <row r="67" spans="4:20" ht="16.5" thickBot="1">
      <c r="D67" s="124" t="s">
        <v>5369</v>
      </c>
      <c r="F67" s="125" t="s">
        <v>5329</v>
      </c>
      <c r="G67" s="125" t="s">
        <v>4668</v>
      </c>
      <c r="H67" s="125" t="s">
        <v>5989</v>
      </c>
      <c r="I67" s="126">
        <v>92582</v>
      </c>
      <c r="L67" s="126" t="s">
        <v>3635</v>
      </c>
      <c r="M67" s="4">
        <v>182</v>
      </c>
      <c r="N67" s="130">
        <v>0.773</v>
      </c>
      <c r="O67" s="127">
        <v>41353</v>
      </c>
      <c r="P67" s="127">
        <v>41764</v>
      </c>
      <c r="Q67" s="126" t="s">
        <v>1871</v>
      </c>
      <c r="R67" s="126" t="s">
        <v>4697</v>
      </c>
      <c r="S67" s="126" t="s">
        <v>2223</v>
      </c>
      <c r="T67" s="31" t="s">
        <v>177</v>
      </c>
    </row>
    <row r="68" spans="4:19" ht="15.75">
      <c r="D68" s="124"/>
      <c r="F68" s="125"/>
      <c r="G68" s="125"/>
      <c r="H68" s="211" t="s">
        <v>5970</v>
      </c>
      <c r="I68" s="212"/>
      <c r="J68" s="211"/>
      <c r="K68" s="54"/>
      <c r="L68" s="213">
        <f>COUNTA(L58:L67)</f>
        <v>10</v>
      </c>
      <c r="M68" s="213">
        <f>SUM(M58:M67)</f>
        <v>2491</v>
      </c>
      <c r="N68" s="128"/>
      <c r="O68" s="57"/>
      <c r="P68" s="57"/>
      <c r="R68" s="126"/>
      <c r="S68" s="126"/>
    </row>
    <row r="69" spans="4:19" ht="15.75">
      <c r="D69" s="124"/>
      <c r="F69" s="125"/>
      <c r="G69" s="125"/>
      <c r="H69" s="125"/>
      <c r="I69" s="126"/>
      <c r="J69" s="125"/>
      <c r="K69" s="125"/>
      <c r="L69" s="126"/>
      <c r="M69" s="126"/>
      <c r="N69" s="128"/>
      <c r="O69" s="57"/>
      <c r="P69" s="57"/>
      <c r="R69" s="126"/>
      <c r="S69" s="126"/>
    </row>
    <row r="70" spans="4:18" ht="15.75">
      <c r="D70" s="198" t="s">
        <v>5973</v>
      </c>
      <c r="E70" s="31"/>
      <c r="F70" s="54"/>
      <c r="G70" s="54"/>
      <c r="H70" s="54"/>
      <c r="I70" s="91"/>
      <c r="J70" s="91"/>
      <c r="K70" s="54"/>
      <c r="L70" s="91"/>
      <c r="M70" s="91"/>
      <c r="N70" s="98"/>
      <c r="O70" s="57"/>
      <c r="P70" s="57"/>
      <c r="Q70" s="92"/>
      <c r="R70" s="92"/>
    </row>
    <row r="71" spans="4:20" ht="15.75">
      <c r="D71" s="124">
        <v>10162695</v>
      </c>
      <c r="F71" s="125" t="s">
        <v>2213</v>
      </c>
      <c r="G71" s="125" t="s">
        <v>4093</v>
      </c>
      <c r="H71" s="125" t="s">
        <v>3544</v>
      </c>
      <c r="I71" s="126">
        <v>3334542</v>
      </c>
      <c r="J71" s="126"/>
      <c r="K71" s="125"/>
      <c r="L71" s="126" t="s">
        <v>3644</v>
      </c>
      <c r="M71" s="126">
        <v>94</v>
      </c>
      <c r="N71" s="130">
        <v>5.238</v>
      </c>
      <c r="O71" s="127">
        <v>39619</v>
      </c>
      <c r="P71" s="127">
        <v>39982</v>
      </c>
      <c r="Q71" s="126" t="s">
        <v>4328</v>
      </c>
      <c r="R71" s="126" t="s">
        <v>3808</v>
      </c>
      <c r="S71" s="31" t="s">
        <v>2223</v>
      </c>
      <c r="T71" s="31" t="s">
        <v>3304</v>
      </c>
    </row>
    <row r="72" spans="4:20" ht="15.75">
      <c r="D72" s="161" t="s">
        <v>4590</v>
      </c>
      <c r="E72" s="157"/>
      <c r="F72" s="154" t="s">
        <v>601</v>
      </c>
      <c r="G72" s="154" t="s">
        <v>3356</v>
      </c>
      <c r="H72" s="154" t="s">
        <v>255</v>
      </c>
      <c r="I72" s="157">
        <v>163862</v>
      </c>
      <c r="J72" s="157" t="s">
        <v>2033</v>
      </c>
      <c r="K72" s="154"/>
      <c r="L72" s="157">
        <v>78705</v>
      </c>
      <c r="M72" s="157">
        <v>200</v>
      </c>
      <c r="N72" s="163">
        <v>2.68</v>
      </c>
      <c r="O72" s="173">
        <v>39503</v>
      </c>
      <c r="P72" s="173">
        <v>39876</v>
      </c>
      <c r="Q72" s="164" t="s">
        <v>1655</v>
      </c>
      <c r="R72" s="164" t="s">
        <v>256</v>
      </c>
      <c r="S72" s="157" t="s">
        <v>3345</v>
      </c>
      <c r="T72" s="31" t="s">
        <v>3304</v>
      </c>
    </row>
    <row r="73" spans="4:20" ht="15.75">
      <c r="D73" s="124">
        <v>10925370</v>
      </c>
      <c r="F73" s="13" t="s">
        <v>4734</v>
      </c>
      <c r="G73" s="124" t="s">
        <v>5999</v>
      </c>
      <c r="H73" s="13" t="s">
        <v>4735</v>
      </c>
      <c r="I73" s="126">
        <v>750915</v>
      </c>
      <c r="L73" s="126">
        <v>78701</v>
      </c>
      <c r="M73" s="31">
        <v>325</v>
      </c>
      <c r="N73" s="51">
        <v>2.213</v>
      </c>
      <c r="O73" s="57">
        <v>41369</v>
      </c>
      <c r="P73" s="194" t="s">
        <v>4996</v>
      </c>
      <c r="Q73" s="31" t="s">
        <v>259</v>
      </c>
      <c r="R73" s="31" t="s">
        <v>4753</v>
      </c>
      <c r="S73" s="31" t="s">
        <v>2223</v>
      </c>
      <c r="T73" s="31" t="s">
        <v>3304</v>
      </c>
    </row>
    <row r="74" spans="4:20" ht="15.75">
      <c r="D74" s="124">
        <v>10881229</v>
      </c>
      <c r="F74" s="125" t="s">
        <v>4674</v>
      </c>
      <c r="G74" s="125" t="s">
        <v>4673</v>
      </c>
      <c r="H74" s="125" t="s">
        <v>4669</v>
      </c>
      <c r="I74" s="126">
        <v>5060885</v>
      </c>
      <c r="L74" s="126" t="s">
        <v>3709</v>
      </c>
      <c r="M74" s="4">
        <v>332</v>
      </c>
      <c r="N74" s="130">
        <v>19.689</v>
      </c>
      <c r="O74" s="127">
        <v>41288</v>
      </c>
      <c r="P74" s="127">
        <v>41625</v>
      </c>
      <c r="Q74" s="126" t="s">
        <v>1871</v>
      </c>
      <c r="R74" s="126" t="s">
        <v>4606</v>
      </c>
      <c r="S74" s="126" t="s">
        <v>4685</v>
      </c>
      <c r="T74" s="31" t="s">
        <v>3304</v>
      </c>
    </row>
    <row r="75" spans="4:20" ht="15.75">
      <c r="D75" s="124" t="s">
        <v>4744</v>
      </c>
      <c r="F75" s="13" t="s">
        <v>4720</v>
      </c>
      <c r="G75" s="125" t="s">
        <v>5998</v>
      </c>
      <c r="H75" s="125" t="s">
        <v>1826</v>
      </c>
      <c r="I75" s="126">
        <v>280444</v>
      </c>
      <c r="J75" s="125"/>
      <c r="L75" s="126" t="s">
        <v>3635</v>
      </c>
      <c r="M75" s="31">
        <v>295</v>
      </c>
      <c r="N75" s="130">
        <v>4.985</v>
      </c>
      <c r="O75" s="127">
        <v>40996</v>
      </c>
      <c r="P75" s="127">
        <v>41579</v>
      </c>
      <c r="Q75" s="126" t="s">
        <v>4076</v>
      </c>
      <c r="R75" s="126" t="s">
        <v>1868</v>
      </c>
      <c r="S75" s="126" t="s">
        <v>2223</v>
      </c>
      <c r="T75" s="31" t="s">
        <v>3304</v>
      </c>
    </row>
    <row r="76" spans="4:20" ht="15.75">
      <c r="D76" s="124">
        <v>10944404</v>
      </c>
      <c r="F76" s="13" t="s">
        <v>4711</v>
      </c>
      <c r="G76" s="125" t="s">
        <v>5093</v>
      </c>
      <c r="H76" s="13" t="s">
        <v>3998</v>
      </c>
      <c r="I76" s="126">
        <v>3065672</v>
      </c>
      <c r="L76" s="126">
        <v>78744</v>
      </c>
      <c r="M76" s="4">
        <v>512</v>
      </c>
      <c r="N76" s="51">
        <v>22.73</v>
      </c>
      <c r="O76" s="127">
        <v>41400</v>
      </c>
      <c r="P76" s="194" t="s">
        <v>4989</v>
      </c>
      <c r="Q76" s="31" t="s">
        <v>4076</v>
      </c>
      <c r="R76" s="31" t="s">
        <v>4739</v>
      </c>
      <c r="S76" s="31" t="s">
        <v>2224</v>
      </c>
      <c r="T76" s="31" t="s">
        <v>3304</v>
      </c>
    </row>
    <row r="77" spans="4:20" ht="15.75">
      <c r="D77" s="124">
        <v>11293876</v>
      </c>
      <c r="F77" s="125" t="s">
        <v>5303</v>
      </c>
      <c r="G77" s="125" t="s">
        <v>5990</v>
      </c>
      <c r="H77" s="125" t="s">
        <v>5213</v>
      </c>
      <c r="I77" s="126">
        <v>5053181</v>
      </c>
      <c r="J77" s="125"/>
      <c r="L77" s="126" t="s">
        <v>2763</v>
      </c>
      <c r="M77" s="31">
        <v>375</v>
      </c>
      <c r="N77" s="130">
        <v>17.05</v>
      </c>
      <c r="O77" s="158">
        <v>42048</v>
      </c>
      <c r="P77" s="158">
        <v>42187</v>
      </c>
      <c r="Q77" s="126" t="s">
        <v>5251</v>
      </c>
      <c r="R77" s="126" t="s">
        <v>5991</v>
      </c>
      <c r="S77" s="126" t="s">
        <v>2223</v>
      </c>
      <c r="T77" s="31" t="s">
        <v>3304</v>
      </c>
    </row>
    <row r="78" spans="4:20" ht="16.5" thickBot="1">
      <c r="D78" s="124">
        <v>11053864</v>
      </c>
      <c r="F78" s="125" t="s">
        <v>4844</v>
      </c>
      <c r="G78" s="125" t="s">
        <v>4888</v>
      </c>
      <c r="H78" s="125" t="s">
        <v>4845</v>
      </c>
      <c r="I78" s="126">
        <v>5082122</v>
      </c>
      <c r="J78" s="125"/>
      <c r="L78" s="126" t="s">
        <v>3715</v>
      </c>
      <c r="M78" s="31">
        <v>305</v>
      </c>
      <c r="N78" s="130">
        <v>42.5</v>
      </c>
      <c r="O78" s="127">
        <v>41599</v>
      </c>
      <c r="P78" s="127">
        <v>42171</v>
      </c>
      <c r="Q78" s="31" t="s">
        <v>259</v>
      </c>
      <c r="R78" s="126" t="s">
        <v>4506</v>
      </c>
      <c r="S78" s="126" t="s">
        <v>218</v>
      </c>
      <c r="T78" s="31" t="s">
        <v>3304</v>
      </c>
    </row>
    <row r="79" spans="12:13" ht="15.75">
      <c r="L79" s="213">
        <f>COUNTA(L71:L78)</f>
        <v>8</v>
      </c>
      <c r="M79" s="213">
        <f>SUM(M71:M78)</f>
        <v>2438</v>
      </c>
    </row>
    <row r="83" spans="14:17" ht="15.75">
      <c r="N83" s="13"/>
      <c r="P83" s="13"/>
      <c r="Q83" s="13"/>
    </row>
    <row r="86" spans="4:20" ht="15.75">
      <c r="D86" s="124"/>
      <c r="F86" s="125"/>
      <c r="G86" s="125"/>
      <c r="H86" s="125"/>
      <c r="I86" s="126"/>
      <c r="L86" s="126"/>
      <c r="N86" s="130"/>
      <c r="O86" s="127"/>
      <c r="P86" s="127"/>
      <c r="Q86" s="126"/>
      <c r="R86" s="126"/>
      <c r="S86" s="126"/>
      <c r="T86" s="92"/>
    </row>
    <row r="87" spans="4:20" ht="15.75">
      <c r="D87" s="124"/>
      <c r="F87" s="125"/>
      <c r="G87" s="125"/>
      <c r="H87" s="125"/>
      <c r="I87" s="126"/>
      <c r="L87" s="126"/>
      <c r="N87" s="128"/>
      <c r="O87" s="127"/>
      <c r="P87" s="127"/>
      <c r="Q87" s="126"/>
      <c r="R87" s="126"/>
      <c r="S87" s="126"/>
      <c r="T87" s="92"/>
    </row>
    <row r="88" spans="4:20" ht="15.75">
      <c r="D88" s="124"/>
      <c r="F88" s="125"/>
      <c r="G88" s="125"/>
      <c r="H88" s="125"/>
      <c r="I88" s="126"/>
      <c r="L88" s="126"/>
      <c r="N88" s="128"/>
      <c r="O88" s="127"/>
      <c r="P88" s="127"/>
      <c r="R88" s="126"/>
      <c r="S88" s="126"/>
      <c r="T88" s="92"/>
    </row>
    <row r="89" spans="4:20" ht="15.75">
      <c r="D89" s="124"/>
      <c r="F89" s="125"/>
      <c r="G89" s="125"/>
      <c r="H89" s="125"/>
      <c r="I89" s="126"/>
      <c r="L89" s="126"/>
      <c r="N89" s="130"/>
      <c r="O89" s="127"/>
      <c r="P89" s="127"/>
      <c r="Q89" s="126"/>
      <c r="R89" s="126"/>
      <c r="S89" s="126"/>
      <c r="T89" s="92"/>
    </row>
    <row r="90" spans="4:20" ht="15.75">
      <c r="D90" s="124"/>
      <c r="F90" s="125"/>
      <c r="G90" s="125"/>
      <c r="H90" s="125"/>
      <c r="I90" s="126"/>
      <c r="N90" s="119"/>
      <c r="O90" s="127"/>
      <c r="P90" s="127"/>
      <c r="R90" s="126"/>
      <c r="S90" s="126"/>
      <c r="T90" s="92"/>
    </row>
    <row r="91" spans="4:20" ht="15.75">
      <c r="D91" s="124"/>
      <c r="E91" s="126"/>
      <c r="F91" s="125"/>
      <c r="G91" s="125"/>
      <c r="H91" s="125"/>
      <c r="I91" s="126"/>
      <c r="L91" s="126"/>
      <c r="N91" s="130"/>
      <c r="O91" s="127"/>
      <c r="P91" s="127"/>
      <c r="R91" s="126"/>
      <c r="S91" s="126"/>
      <c r="T91" s="92"/>
    </row>
    <row r="92" spans="4:20" ht="15.75">
      <c r="D92" s="124"/>
      <c r="F92" s="125"/>
      <c r="G92" s="125"/>
      <c r="H92" s="125"/>
      <c r="I92" s="126"/>
      <c r="L92" s="126"/>
      <c r="N92" s="130"/>
      <c r="O92" s="127"/>
      <c r="P92" s="127"/>
      <c r="Q92" s="126"/>
      <c r="R92" s="126"/>
      <c r="S92" s="126"/>
      <c r="T92" s="92"/>
    </row>
    <row r="93" spans="4:20" ht="15.75">
      <c r="D93" s="124"/>
      <c r="F93" s="125"/>
      <c r="G93" s="125"/>
      <c r="H93" s="125"/>
      <c r="I93" s="126"/>
      <c r="L93" s="126"/>
      <c r="N93" s="130"/>
      <c r="O93" s="193"/>
      <c r="P93" s="127"/>
      <c r="R93" s="126"/>
      <c r="S93" s="126"/>
      <c r="T93" s="92"/>
    </row>
    <row r="94" spans="4:20" ht="15.75">
      <c r="D94" s="124"/>
      <c r="F94" s="125"/>
      <c r="G94" s="125"/>
      <c r="H94" s="125"/>
      <c r="I94" s="126"/>
      <c r="L94" s="126"/>
      <c r="N94" s="128"/>
      <c r="O94" s="127"/>
      <c r="P94" s="127"/>
      <c r="Q94" s="126"/>
      <c r="R94" s="126"/>
      <c r="S94" s="126"/>
      <c r="T94" s="92"/>
    </row>
    <row r="95" spans="4:20" ht="15.75">
      <c r="D95" s="124"/>
      <c r="F95" s="125"/>
      <c r="G95" s="125"/>
      <c r="H95" s="125"/>
      <c r="I95" s="126"/>
      <c r="L95" s="126"/>
      <c r="N95" s="130"/>
      <c r="O95" s="127"/>
      <c r="P95" s="127"/>
      <c r="R95" s="126"/>
      <c r="S95" s="126"/>
      <c r="T95" s="92"/>
    </row>
    <row r="96" spans="4:20" ht="15.75">
      <c r="D96" s="124"/>
      <c r="F96" s="125"/>
      <c r="G96" s="125"/>
      <c r="H96" s="125"/>
      <c r="I96" s="126"/>
      <c r="N96" s="130"/>
      <c r="O96" s="127"/>
      <c r="P96" s="127"/>
      <c r="Q96" s="126"/>
      <c r="R96" s="126"/>
      <c r="S96" s="126"/>
      <c r="T96" s="92"/>
    </row>
    <row r="97" spans="4:20" ht="15.75">
      <c r="D97" s="124"/>
      <c r="F97" s="125"/>
      <c r="G97" s="125"/>
      <c r="H97" s="125"/>
      <c r="I97" s="126"/>
      <c r="L97" s="126"/>
      <c r="N97" s="130"/>
      <c r="O97" s="127"/>
      <c r="P97" s="127"/>
      <c r="Q97" s="126"/>
      <c r="R97" s="126"/>
      <c r="S97" s="126"/>
      <c r="T97" s="92"/>
    </row>
    <row r="98" spans="4:20" ht="15.75">
      <c r="D98" s="124"/>
      <c r="F98" s="125"/>
      <c r="G98" s="125"/>
      <c r="H98" s="125"/>
      <c r="I98" s="126"/>
      <c r="L98" s="126"/>
      <c r="M98" s="126"/>
      <c r="N98" s="130"/>
      <c r="O98" s="127"/>
      <c r="P98" s="127"/>
      <c r="Q98" s="126"/>
      <c r="R98" s="126"/>
      <c r="S98" s="126"/>
      <c r="T98" s="126"/>
    </row>
    <row r="99" spans="4:20" ht="15.75">
      <c r="D99" s="124"/>
      <c r="F99" s="125"/>
      <c r="G99" s="125"/>
      <c r="H99" s="125"/>
      <c r="I99" s="126"/>
      <c r="N99" s="119"/>
      <c r="O99" s="127"/>
      <c r="P99" s="127"/>
      <c r="Q99" s="126"/>
      <c r="R99" s="126"/>
      <c r="S99" s="126"/>
      <c r="T99" s="92"/>
    </row>
    <row r="100" spans="4:20" ht="15.75">
      <c r="D100" s="124"/>
      <c r="F100" s="125"/>
      <c r="G100" s="125"/>
      <c r="H100" s="125"/>
      <c r="I100" s="126"/>
      <c r="L100" s="126"/>
      <c r="N100" s="130"/>
      <c r="O100" s="127"/>
      <c r="P100" s="127"/>
      <c r="Q100" s="126"/>
      <c r="R100" s="126"/>
      <c r="S100" s="126"/>
      <c r="T100" s="92"/>
    </row>
    <row r="101" spans="4:19" ht="15.75">
      <c r="D101" s="124"/>
      <c r="F101" s="125"/>
      <c r="G101" s="125"/>
      <c r="H101" s="125"/>
      <c r="I101" s="126"/>
      <c r="L101" s="126"/>
      <c r="M101" s="126"/>
      <c r="N101" s="130"/>
      <c r="O101" s="127"/>
      <c r="P101" s="127"/>
      <c r="Q101" s="126"/>
      <c r="R101" s="126"/>
      <c r="S101" s="126"/>
    </row>
    <row r="102" spans="4:20" ht="15.75">
      <c r="D102" s="124"/>
      <c r="F102" s="125"/>
      <c r="G102" s="125"/>
      <c r="H102" s="125"/>
      <c r="I102" s="126"/>
      <c r="L102" s="126"/>
      <c r="M102" s="126"/>
      <c r="N102" s="130"/>
      <c r="O102" s="127"/>
      <c r="P102" s="127"/>
      <c r="Q102" s="126"/>
      <c r="R102" s="126"/>
      <c r="S102" s="126"/>
      <c r="T102" s="126"/>
    </row>
    <row r="103" spans="4:20" ht="15.75">
      <c r="D103" s="124"/>
      <c r="F103" s="125"/>
      <c r="G103" s="125"/>
      <c r="H103" s="125"/>
      <c r="I103" s="126"/>
      <c r="L103" s="126"/>
      <c r="N103" s="128"/>
      <c r="O103" s="127"/>
      <c r="P103" s="127"/>
      <c r="Q103" s="126"/>
      <c r="R103" s="126"/>
      <c r="S103" s="126"/>
      <c r="T103" s="92"/>
    </row>
    <row r="104" spans="4:20" ht="15.75">
      <c r="D104" s="124"/>
      <c r="F104" s="125"/>
      <c r="G104" s="125"/>
      <c r="H104" s="125"/>
      <c r="I104" s="126"/>
      <c r="L104" s="126"/>
      <c r="N104" s="130"/>
      <c r="O104" s="127"/>
      <c r="P104" s="127"/>
      <c r="Q104" s="126"/>
      <c r="R104" s="126"/>
      <c r="S104" s="126"/>
      <c r="T104" s="92"/>
    </row>
    <row r="105" spans="4:20" ht="15.75">
      <c r="D105" s="124"/>
      <c r="F105" s="125"/>
      <c r="G105" s="125"/>
      <c r="H105" s="125"/>
      <c r="I105" s="126"/>
      <c r="N105" s="119"/>
      <c r="O105" s="127"/>
      <c r="P105" s="127"/>
      <c r="R105" s="126"/>
      <c r="S105" s="126"/>
      <c r="T105" s="92"/>
    </row>
  </sheetData>
  <sheetProtection/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D4778"/>
  <sheetViews>
    <sheetView defaultGridColor="0" zoomScale="50" zoomScaleNormal="50" zoomScalePageLayoutView="0" colorId="22" workbookViewId="0" topLeftCell="D7">
      <selection activeCell="E12" sqref="E12"/>
    </sheetView>
  </sheetViews>
  <sheetFormatPr defaultColWidth="9.77734375" defaultRowHeight="15"/>
  <cols>
    <col min="1" max="1" width="9.77734375" style="13" customWidth="1"/>
    <col min="2" max="2" width="10.99609375" style="5" customWidth="1"/>
    <col min="3" max="3" width="9.77734375" style="7" customWidth="1"/>
    <col min="4" max="4" width="4.88671875" style="5" customWidth="1"/>
    <col min="5" max="5" width="18.88671875" style="32" customWidth="1"/>
    <col min="6" max="6" width="4.77734375" style="31" customWidth="1"/>
    <col min="7" max="7" width="19.21484375" style="13" customWidth="1"/>
    <col min="8" max="8" width="49.10546875" style="13" customWidth="1"/>
    <col min="9" max="9" width="27.77734375" style="13" customWidth="1"/>
    <col min="10" max="11" width="27.77734375" style="31" hidden="1" customWidth="1"/>
    <col min="12" max="12" width="31.10546875" style="13" hidden="1" customWidth="1"/>
    <col min="13" max="13" width="10.4453125" style="31" customWidth="1"/>
    <col min="14" max="14" width="9.77734375" style="31" customWidth="1"/>
    <col min="15" max="15" width="9.77734375" style="51" customWidth="1"/>
    <col min="16" max="16" width="11.5546875" style="31" customWidth="1"/>
    <col min="17" max="17" width="11.99609375" style="31" customWidth="1"/>
    <col min="18" max="18" width="18.99609375" style="13" customWidth="1"/>
    <col min="19" max="19" width="35.77734375" style="31" customWidth="1"/>
    <col min="20" max="20" width="18.77734375" style="31" customWidth="1"/>
    <col min="21" max="21" width="13.99609375" style="31" customWidth="1"/>
    <col min="22" max="22" width="9.77734375" style="13" customWidth="1"/>
    <col min="23" max="23" width="54.10546875" style="13" customWidth="1"/>
    <col min="24" max="24" width="9.99609375" style="13" customWidth="1"/>
    <col min="25" max="25" width="7.3359375" style="13" customWidth="1"/>
    <col min="26" max="26" width="30.5546875" style="13" customWidth="1"/>
    <col min="27" max="27" width="12.5546875" style="13" customWidth="1"/>
    <col min="28" max="28" width="12.4453125" style="13" customWidth="1"/>
    <col min="29" max="30" width="9.77734375" style="13" customWidth="1"/>
    <col min="31" max="31" width="33.3359375" style="13" customWidth="1"/>
    <col min="32" max="32" width="28.4453125" style="13" customWidth="1"/>
    <col min="33" max="33" width="32.4453125" style="13" customWidth="1"/>
    <col min="34" max="37" width="9.77734375" style="13" customWidth="1"/>
    <col min="38" max="38" width="12.77734375" style="13" customWidth="1"/>
    <col min="39" max="39" width="40.77734375" style="13" customWidth="1"/>
    <col min="40" max="40" width="30.77734375" style="13" customWidth="1"/>
    <col min="41" max="41" width="9.5546875" style="13" customWidth="1"/>
    <col min="42" max="66" width="9.77734375" style="13" customWidth="1"/>
    <col min="67" max="68" width="40.77734375" style="13" customWidth="1"/>
    <col min="69" max="72" width="9.77734375" style="13" customWidth="1"/>
    <col min="73" max="73" width="30.77734375" style="13" customWidth="1"/>
    <col min="74" max="16384" width="9.77734375" style="13" customWidth="1"/>
  </cols>
  <sheetData>
    <row r="1" spans="5:147" ht="15.75">
      <c r="E1" s="5"/>
      <c r="F1" s="7"/>
      <c r="G1" s="8"/>
      <c r="H1" s="9"/>
      <c r="I1" s="5"/>
      <c r="J1" s="7"/>
      <c r="K1" s="7"/>
      <c r="L1" s="5"/>
      <c r="M1" s="7"/>
      <c r="N1" s="10"/>
      <c r="O1" s="49"/>
      <c r="P1" s="11"/>
      <c r="Q1" s="11"/>
      <c r="R1" s="11"/>
      <c r="S1" s="7"/>
      <c r="T1" s="7"/>
      <c r="U1" s="7"/>
      <c r="V1" s="12"/>
      <c r="W1" s="9"/>
      <c r="X1" s="9"/>
      <c r="Y1" s="9"/>
      <c r="Z1" s="9"/>
      <c r="AA1" s="9"/>
      <c r="AB1" s="9"/>
      <c r="AC1" s="9"/>
      <c r="AD1" s="9"/>
      <c r="AE1" s="9"/>
      <c r="AF1" s="6"/>
      <c r="AG1" s="9"/>
      <c r="AH1" s="5"/>
      <c r="AI1" s="9"/>
      <c r="AJ1" s="9"/>
      <c r="AK1" s="9"/>
      <c r="AL1" s="5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</row>
    <row r="2" spans="5:147" ht="15.75">
      <c r="E2" s="5"/>
      <c r="F2" s="7"/>
      <c r="G2" s="8"/>
      <c r="H2" s="9"/>
      <c r="I2" s="5"/>
      <c r="J2" s="7"/>
      <c r="K2" s="7"/>
      <c r="L2" s="5"/>
      <c r="M2" s="7"/>
      <c r="N2" s="10"/>
      <c r="O2" s="49"/>
      <c r="P2" s="11"/>
      <c r="Q2" s="11"/>
      <c r="R2" s="11"/>
      <c r="S2" s="7"/>
      <c r="T2" s="7"/>
      <c r="U2" s="7"/>
      <c r="V2" s="12"/>
      <c r="W2" s="9"/>
      <c r="X2" s="9"/>
      <c r="Y2" s="9"/>
      <c r="Z2" s="9"/>
      <c r="AA2" s="9"/>
      <c r="AB2" s="9"/>
      <c r="AC2" s="9"/>
      <c r="AD2" s="9"/>
      <c r="AE2" s="9"/>
      <c r="AF2" s="6"/>
      <c r="AG2" s="9"/>
      <c r="AH2" s="5"/>
      <c r="AI2" s="9"/>
      <c r="AJ2" s="9"/>
      <c r="AK2" s="9"/>
      <c r="AL2" s="5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</row>
    <row r="3" spans="5:147" ht="15.75">
      <c r="E3" s="151"/>
      <c r="F3" s="7"/>
      <c r="G3" s="8"/>
      <c r="H3" s="9"/>
      <c r="I3" s="5"/>
      <c r="J3" s="7"/>
      <c r="K3" s="7"/>
      <c r="L3" s="5"/>
      <c r="M3" s="7"/>
      <c r="N3" s="10"/>
      <c r="O3" s="49"/>
      <c r="P3" s="11"/>
      <c r="Q3" s="11"/>
      <c r="R3" s="11"/>
      <c r="S3" s="7"/>
      <c r="T3" s="7"/>
      <c r="U3" s="7"/>
      <c r="V3" s="12"/>
      <c r="W3" s="9"/>
      <c r="X3" s="9"/>
      <c r="Y3" s="9"/>
      <c r="Z3" s="9"/>
      <c r="AA3" s="9"/>
      <c r="AB3" s="9"/>
      <c r="AC3" s="9"/>
      <c r="AD3" s="9"/>
      <c r="AE3" s="9"/>
      <c r="AF3" s="6"/>
      <c r="AG3" s="9"/>
      <c r="AH3" s="5"/>
      <c r="AI3" s="9"/>
      <c r="AJ3" s="9"/>
      <c r="AK3" s="9"/>
      <c r="AL3" s="5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</row>
    <row r="4" spans="5:147" ht="15.75">
      <c r="E4" s="5"/>
      <c r="F4" s="7"/>
      <c r="G4" s="8"/>
      <c r="H4" s="9"/>
      <c r="I4" s="5"/>
      <c r="J4" s="7"/>
      <c r="K4" s="7"/>
      <c r="L4" s="5"/>
      <c r="M4" s="7"/>
      <c r="N4" s="10"/>
      <c r="O4" s="49"/>
      <c r="P4" s="11"/>
      <c r="Q4" s="11"/>
      <c r="R4" s="11"/>
      <c r="S4" s="7"/>
      <c r="T4" s="7"/>
      <c r="U4" s="7"/>
      <c r="V4" s="12"/>
      <c r="W4" s="9"/>
      <c r="X4" s="9"/>
      <c r="Y4" s="9"/>
      <c r="Z4" s="9"/>
      <c r="AA4" s="9"/>
      <c r="AB4" s="9"/>
      <c r="AC4" s="9"/>
      <c r="AD4" s="9"/>
      <c r="AE4" s="9"/>
      <c r="AF4" s="6"/>
      <c r="AG4" s="9"/>
      <c r="AH4" s="5"/>
      <c r="AI4" s="9"/>
      <c r="AJ4" s="9"/>
      <c r="AK4" s="9"/>
      <c r="AL4" s="5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</row>
    <row r="5" spans="2:147" ht="18.75">
      <c r="B5" s="14"/>
      <c r="E5" s="5"/>
      <c r="F5" s="7"/>
      <c r="G5" s="8"/>
      <c r="H5" s="9"/>
      <c r="I5" s="5"/>
      <c r="J5" s="7"/>
      <c r="K5" s="7"/>
      <c r="L5" s="5"/>
      <c r="M5" s="7"/>
      <c r="N5" s="10"/>
      <c r="O5" s="49"/>
      <c r="P5" s="11"/>
      <c r="Q5" s="11"/>
      <c r="R5" s="11"/>
      <c r="S5" s="7"/>
      <c r="T5" s="7"/>
      <c r="U5" s="7"/>
      <c r="V5" s="12"/>
      <c r="W5" s="9"/>
      <c r="X5" s="9"/>
      <c r="Y5" s="9"/>
      <c r="Z5" s="9"/>
      <c r="AA5" s="9"/>
      <c r="AB5" s="9"/>
      <c r="AC5" s="9"/>
      <c r="AD5" s="9"/>
      <c r="AE5" s="9"/>
      <c r="AF5" s="6"/>
      <c r="AG5" s="9"/>
      <c r="AH5" s="5"/>
      <c r="AI5" s="9"/>
      <c r="AJ5" s="9"/>
      <c r="AK5" s="9"/>
      <c r="AL5" s="5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</row>
    <row r="6" spans="2:147" ht="18.75">
      <c r="B6" s="14"/>
      <c r="E6" s="5"/>
      <c r="F6" s="7" t="s">
        <v>2781</v>
      </c>
      <c r="G6" s="8"/>
      <c r="H6" s="9"/>
      <c r="I6" s="9"/>
      <c r="J6" s="7"/>
      <c r="K6" s="7"/>
      <c r="L6" s="9"/>
      <c r="M6" s="126"/>
      <c r="N6" s="10"/>
      <c r="O6" s="49"/>
      <c r="P6" s="11"/>
      <c r="Q6" s="11"/>
      <c r="R6" s="11"/>
      <c r="S6" s="7"/>
      <c r="T6" s="7"/>
      <c r="U6" s="7"/>
      <c r="V6" s="12"/>
      <c r="W6" s="9"/>
      <c r="X6" s="9"/>
      <c r="Y6" s="9"/>
      <c r="Z6" s="9"/>
      <c r="AA6" s="9"/>
      <c r="AB6" s="9"/>
      <c r="AC6" s="9"/>
      <c r="AD6" s="9"/>
      <c r="AE6" s="9"/>
      <c r="AF6" s="6"/>
      <c r="AG6" s="9"/>
      <c r="AH6" s="5"/>
      <c r="AI6" s="9"/>
      <c r="AJ6" s="9"/>
      <c r="AK6" s="9"/>
      <c r="AL6" s="5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</row>
    <row r="7" spans="2:147" ht="18.75">
      <c r="B7" s="14"/>
      <c r="C7" s="7" t="s">
        <v>2781</v>
      </c>
      <c r="E7" s="5"/>
      <c r="F7" s="7" t="s">
        <v>2781</v>
      </c>
      <c r="G7" s="8"/>
      <c r="H7" s="9"/>
      <c r="I7" s="9"/>
      <c r="J7" s="7"/>
      <c r="K7" s="7"/>
      <c r="L7" s="9"/>
      <c r="M7" s="126"/>
      <c r="N7" s="10"/>
      <c r="O7" s="49"/>
      <c r="P7" s="11"/>
      <c r="Q7" s="11"/>
      <c r="R7" s="11"/>
      <c r="S7" s="7"/>
      <c r="T7" s="7"/>
      <c r="U7" s="7"/>
      <c r="V7" s="12"/>
      <c r="W7" s="15"/>
      <c r="X7" s="15"/>
      <c r="Y7" s="15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7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</row>
    <row r="8" spans="2:147" ht="18.75">
      <c r="B8" s="14"/>
      <c r="E8" s="5" t="s">
        <v>2781</v>
      </c>
      <c r="F8" s="7" t="s">
        <v>2781</v>
      </c>
      <c r="G8" s="8"/>
      <c r="H8" s="9"/>
      <c r="I8" s="9"/>
      <c r="J8" s="7"/>
      <c r="K8" s="7"/>
      <c r="L8" s="9"/>
      <c r="M8" s="7"/>
      <c r="N8" s="10"/>
      <c r="O8" s="49"/>
      <c r="P8" s="11"/>
      <c r="Q8" s="11"/>
      <c r="R8" s="11"/>
      <c r="S8" s="7"/>
      <c r="T8" s="7"/>
      <c r="U8" s="7"/>
      <c r="V8" s="12"/>
      <c r="W8" s="7"/>
      <c r="X8" s="16"/>
      <c r="Y8" s="16"/>
      <c r="Z8" s="16"/>
      <c r="AA8" s="16"/>
      <c r="AB8" s="16"/>
      <c r="AC8" s="16"/>
      <c r="AD8" s="16"/>
      <c r="AE8" s="16"/>
      <c r="AF8" s="7"/>
      <c r="AG8" s="16"/>
      <c r="AH8" s="16"/>
      <c r="AI8" s="16"/>
      <c r="AJ8" s="16"/>
      <c r="AK8" s="16"/>
      <c r="AL8" s="17"/>
      <c r="AM8" s="16"/>
      <c r="AN8" s="16"/>
      <c r="AO8" s="7"/>
      <c r="AP8" s="16"/>
      <c r="AQ8" s="16"/>
      <c r="AR8" s="7"/>
      <c r="AS8" s="7"/>
      <c r="AT8" s="16"/>
      <c r="AU8" s="7"/>
      <c r="AV8" s="7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</row>
    <row r="9" spans="2:147" ht="30">
      <c r="B9" s="14"/>
      <c r="E9" s="62" t="s">
        <v>2444</v>
      </c>
      <c r="G9" s="8"/>
      <c r="H9" s="9"/>
      <c r="I9" s="9"/>
      <c r="J9" s="7"/>
      <c r="K9" s="7"/>
      <c r="L9" s="9"/>
      <c r="M9" s="7"/>
      <c r="N9" s="10"/>
      <c r="O9" s="49"/>
      <c r="P9" s="11"/>
      <c r="Q9" s="11"/>
      <c r="R9" s="11"/>
      <c r="S9" s="18"/>
      <c r="T9" s="18"/>
      <c r="U9" s="18"/>
      <c r="V9" s="12"/>
      <c r="W9" s="9"/>
      <c r="X9" s="9"/>
      <c r="Y9" s="9"/>
      <c r="Z9" s="9"/>
      <c r="AA9" s="9"/>
      <c r="AB9" s="9"/>
      <c r="AC9" s="9"/>
      <c r="AD9" s="9"/>
      <c r="AE9" s="9"/>
      <c r="AF9" s="6"/>
      <c r="AG9" s="9"/>
      <c r="AH9" s="5"/>
      <c r="AI9" s="9"/>
      <c r="AJ9" s="9"/>
      <c r="AK9" s="9"/>
      <c r="AL9" s="5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</row>
    <row r="10" spans="2:147" ht="22.5">
      <c r="B10" s="14"/>
      <c r="E10" s="65" t="s">
        <v>1677</v>
      </c>
      <c r="G10" s="8"/>
      <c r="H10" s="9"/>
      <c r="I10" s="9"/>
      <c r="J10" s="7"/>
      <c r="K10" s="7"/>
      <c r="L10" s="9"/>
      <c r="M10" s="7"/>
      <c r="N10" s="10"/>
      <c r="O10" s="49"/>
      <c r="P10" s="11"/>
      <c r="Q10" s="23" t="s">
        <v>1678</v>
      </c>
      <c r="R10" s="11"/>
      <c r="S10" s="18"/>
      <c r="T10" s="18"/>
      <c r="U10" s="7"/>
      <c r="V10" s="12"/>
      <c r="W10" s="9"/>
      <c r="X10" s="9"/>
      <c r="Y10" s="9"/>
      <c r="Z10" s="9"/>
      <c r="AA10" s="9"/>
      <c r="AB10" s="9"/>
      <c r="AC10" s="9"/>
      <c r="AD10" s="9"/>
      <c r="AE10" s="9"/>
      <c r="AF10" s="6"/>
      <c r="AG10" s="9"/>
      <c r="AH10" s="5"/>
      <c r="AI10" s="9"/>
      <c r="AJ10" s="9"/>
      <c r="AK10" s="9"/>
      <c r="AL10" s="5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</row>
    <row r="11" spans="5:147" ht="22.5">
      <c r="E11" s="65" t="s">
        <v>5982</v>
      </c>
      <c r="G11" s="8"/>
      <c r="H11" s="9"/>
      <c r="I11" s="9"/>
      <c r="J11" s="7"/>
      <c r="K11" s="7"/>
      <c r="L11" s="9"/>
      <c r="M11" s="7"/>
      <c r="N11" s="10"/>
      <c r="O11" s="49"/>
      <c r="P11" s="11"/>
      <c r="Q11" s="23" t="s">
        <v>1679</v>
      </c>
      <c r="R11" s="11"/>
      <c r="S11" s="7"/>
      <c r="T11" s="7"/>
      <c r="U11" s="7"/>
      <c r="V11" s="12"/>
      <c r="W11" s="9"/>
      <c r="X11" s="9"/>
      <c r="Y11" s="9"/>
      <c r="Z11" s="9"/>
      <c r="AA11" s="20" t="s">
        <v>3509</v>
      </c>
      <c r="AB11" s="9"/>
      <c r="AC11" s="9"/>
      <c r="AD11" s="9"/>
      <c r="AE11" s="9"/>
      <c r="AF11" s="6"/>
      <c r="AG11" s="9"/>
      <c r="AH11" s="5"/>
      <c r="AI11" s="9"/>
      <c r="AJ11" s="9"/>
      <c r="AK11" s="9"/>
      <c r="AL11" s="5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</row>
    <row r="12" spans="5:147" ht="18.75">
      <c r="E12" s="5" t="s">
        <v>2781</v>
      </c>
      <c r="F12" s="18"/>
      <c r="G12" s="22"/>
      <c r="H12" s="21"/>
      <c r="I12" s="21" t="s">
        <v>2781</v>
      </c>
      <c r="J12" s="18"/>
      <c r="K12" s="18"/>
      <c r="L12" s="21"/>
      <c r="M12" s="18"/>
      <c r="N12" s="10"/>
      <c r="O12" s="114"/>
      <c r="P12" s="23" t="s">
        <v>1678</v>
      </c>
      <c r="Q12" s="23" t="s">
        <v>906</v>
      </c>
      <c r="R12" s="23"/>
      <c r="S12" s="7"/>
      <c r="T12" s="7"/>
      <c r="U12" s="7"/>
      <c r="V12" s="12"/>
      <c r="W12" s="9"/>
      <c r="X12" s="9"/>
      <c r="Y12" s="9"/>
      <c r="Z12" s="9"/>
      <c r="AA12" s="9"/>
      <c r="AB12" s="9"/>
      <c r="AC12" s="9"/>
      <c r="AD12" s="9"/>
      <c r="AE12" s="9"/>
      <c r="AF12" s="6"/>
      <c r="AG12" s="9"/>
      <c r="AH12" s="5"/>
      <c r="AI12" s="9"/>
      <c r="AJ12" s="9"/>
      <c r="AK12" s="9"/>
      <c r="AL12" s="5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</row>
    <row r="13" spans="5:147" ht="18.75">
      <c r="E13" s="5" t="s">
        <v>2781</v>
      </c>
      <c r="F13" s="18"/>
      <c r="G13" s="22" t="s">
        <v>1679</v>
      </c>
      <c r="H13" s="9"/>
      <c r="I13" s="21"/>
      <c r="J13" s="18"/>
      <c r="K13" s="18"/>
      <c r="L13" s="21"/>
      <c r="M13" s="18"/>
      <c r="N13" s="24"/>
      <c r="O13" s="114" t="s">
        <v>1680</v>
      </c>
      <c r="P13" s="23" t="s">
        <v>1679</v>
      </c>
      <c r="Q13" s="129" t="s">
        <v>2931</v>
      </c>
      <c r="R13" s="23"/>
      <c r="S13" s="7"/>
      <c r="T13" s="7"/>
      <c r="U13" s="18" t="s">
        <v>1396</v>
      </c>
      <c r="V13" s="18" t="s">
        <v>1397</v>
      </c>
      <c r="W13" s="9"/>
      <c r="X13" s="9"/>
      <c r="Y13" s="9"/>
      <c r="Z13" s="9"/>
      <c r="AA13" s="9"/>
      <c r="AB13" s="7" t="s">
        <v>3508</v>
      </c>
      <c r="AC13" s="9"/>
      <c r="AD13" s="9"/>
      <c r="AE13" s="9"/>
      <c r="AF13" s="6"/>
      <c r="AG13" s="9"/>
      <c r="AH13" s="5"/>
      <c r="AI13" s="9"/>
      <c r="AJ13" s="9"/>
      <c r="AK13" s="9"/>
      <c r="AL13" s="5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</row>
    <row r="14" spans="5:147" ht="18.75">
      <c r="E14" s="5" t="s">
        <v>4395</v>
      </c>
      <c r="F14" s="18"/>
      <c r="G14" s="22" t="s">
        <v>1398</v>
      </c>
      <c r="H14" s="18" t="s">
        <v>1399</v>
      </c>
      <c r="I14" s="18" t="s">
        <v>1400</v>
      </c>
      <c r="J14" s="18" t="s">
        <v>2032</v>
      </c>
      <c r="K14" s="18"/>
      <c r="L14" s="14" t="s">
        <v>3873</v>
      </c>
      <c r="M14" s="18" t="s">
        <v>496</v>
      </c>
      <c r="N14" s="24" t="s">
        <v>1401</v>
      </c>
      <c r="O14" s="114" t="s">
        <v>1402</v>
      </c>
      <c r="P14" s="23" t="s">
        <v>1403</v>
      </c>
      <c r="Q14" s="129" t="s">
        <v>2932</v>
      </c>
      <c r="R14" s="23" t="s">
        <v>1999</v>
      </c>
      <c r="S14" s="18" t="s">
        <v>1404</v>
      </c>
      <c r="T14" s="18" t="s">
        <v>1405</v>
      </c>
      <c r="U14" s="18" t="s">
        <v>1406</v>
      </c>
      <c r="V14" s="18" t="s">
        <v>1407</v>
      </c>
      <c r="X14" s="9"/>
      <c r="Y14" s="9"/>
      <c r="Z14" s="9"/>
      <c r="AA14" s="18" t="s">
        <v>1397</v>
      </c>
      <c r="AB14" s="7" t="s">
        <v>1401</v>
      </c>
      <c r="AC14" s="9"/>
      <c r="AD14" s="9"/>
      <c r="AE14" s="9"/>
      <c r="AF14" s="6"/>
      <c r="AG14" s="9"/>
      <c r="AH14" s="5"/>
      <c r="AI14" s="9"/>
      <c r="AJ14" s="9"/>
      <c r="AK14" s="9"/>
      <c r="AL14" s="5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</row>
    <row r="15" spans="5:147" ht="4.5" customHeight="1">
      <c r="E15" s="5"/>
      <c r="F15" s="18"/>
      <c r="G15" s="22"/>
      <c r="H15" s="18"/>
      <c r="I15" s="18"/>
      <c r="J15" s="18"/>
      <c r="K15" s="18"/>
      <c r="L15" s="18"/>
      <c r="M15" s="18"/>
      <c r="N15" s="24"/>
      <c r="O15" s="114"/>
      <c r="P15" s="23"/>
      <c r="Q15" s="23"/>
      <c r="R15" s="23"/>
      <c r="S15" s="18"/>
      <c r="T15" s="18"/>
      <c r="U15" s="18"/>
      <c r="V15" s="18"/>
      <c r="X15" s="9"/>
      <c r="Y15" s="9"/>
      <c r="Z15" s="9"/>
      <c r="AA15" s="18"/>
      <c r="AB15" s="7"/>
      <c r="AC15" s="9"/>
      <c r="AD15" s="9"/>
      <c r="AE15" s="9"/>
      <c r="AF15" s="6"/>
      <c r="AG15" s="9"/>
      <c r="AH15" s="5"/>
      <c r="AI15" s="9"/>
      <c r="AJ15" s="9"/>
      <c r="AK15" s="9"/>
      <c r="AL15" s="5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</row>
    <row r="16" spans="5:147" ht="4.5" customHeight="1">
      <c r="E16" s="85"/>
      <c r="F16" s="86"/>
      <c r="G16" s="87"/>
      <c r="H16" s="86"/>
      <c r="I16" s="86"/>
      <c r="J16" s="86"/>
      <c r="K16" s="86"/>
      <c r="L16" s="86"/>
      <c r="M16" s="86"/>
      <c r="N16" s="88"/>
      <c r="O16" s="115"/>
      <c r="P16" s="89"/>
      <c r="Q16" s="89"/>
      <c r="R16" s="89"/>
      <c r="S16" s="86"/>
      <c r="T16" s="86"/>
      <c r="U16" s="86"/>
      <c r="V16" s="90"/>
      <c r="Y16" s="9"/>
      <c r="Z16" s="9"/>
      <c r="AA16" s="85"/>
      <c r="AB16" s="90"/>
      <c r="AC16" s="9"/>
      <c r="AD16" s="9"/>
      <c r="AE16" s="9"/>
      <c r="AF16" s="6"/>
      <c r="AG16" s="9"/>
      <c r="AH16" s="5"/>
      <c r="AI16" s="9"/>
      <c r="AJ16" s="9"/>
      <c r="AK16" s="9"/>
      <c r="AL16" s="5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</row>
    <row r="17" spans="5:147" ht="4.5" customHeight="1">
      <c r="E17" s="50"/>
      <c r="F17" s="7"/>
      <c r="G17" s="26"/>
      <c r="H17" s="25"/>
      <c r="I17" s="25"/>
      <c r="J17" s="7"/>
      <c r="K17" s="7"/>
      <c r="L17" s="25"/>
      <c r="M17" s="7"/>
      <c r="N17" s="10"/>
      <c r="O17" s="49"/>
      <c r="P17" s="11"/>
      <c r="Q17" s="11"/>
      <c r="R17" s="11"/>
      <c r="S17" s="7"/>
      <c r="T17" s="7"/>
      <c r="U17" s="7"/>
      <c r="V17" s="7"/>
      <c r="AA17" s="25"/>
      <c r="AB17" s="25"/>
      <c r="AD17" s="27"/>
      <c r="AE17" s="28"/>
      <c r="AF17" s="28"/>
      <c r="AG17" s="27"/>
      <c r="AH17" s="27"/>
      <c r="AI17" s="27"/>
      <c r="AJ17" s="27"/>
      <c r="AK17" s="9"/>
      <c r="AL17" s="5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</row>
    <row r="18" spans="2:147" ht="15.75">
      <c r="B18" s="13"/>
      <c r="C18" s="31"/>
      <c r="D18" s="32"/>
      <c r="E18" s="58">
        <v>247510</v>
      </c>
      <c r="F18" s="91"/>
      <c r="G18" s="54" t="s">
        <v>1697</v>
      </c>
      <c r="H18" s="54" t="s">
        <v>1698</v>
      </c>
      <c r="I18" s="54" t="s">
        <v>1699</v>
      </c>
      <c r="J18" s="91">
        <v>256073</v>
      </c>
      <c r="K18" s="91"/>
      <c r="L18" s="13" t="s">
        <v>1700</v>
      </c>
      <c r="M18" s="71">
        <v>78701</v>
      </c>
      <c r="N18" s="31">
        <v>258</v>
      </c>
      <c r="O18" s="51">
        <v>1.1</v>
      </c>
      <c r="P18" s="57">
        <v>38435</v>
      </c>
      <c r="Q18" s="57">
        <v>38938</v>
      </c>
      <c r="R18" s="31" t="s">
        <v>596</v>
      </c>
      <c r="S18" s="31" t="s">
        <v>1701</v>
      </c>
      <c r="T18" s="84" t="s">
        <v>1702</v>
      </c>
      <c r="U18" s="31" t="s">
        <v>3304</v>
      </c>
      <c r="V18" s="31" t="s">
        <v>2447</v>
      </c>
      <c r="AA18" s="7" t="s">
        <v>342</v>
      </c>
      <c r="AB18" s="7">
        <v>246</v>
      </c>
      <c r="AC18" s="13">
        <f aca="true" t="shared" si="0" ref="AC18:AC49">COUNTIF(V$18:V$1213,AA18)</f>
        <v>1</v>
      </c>
      <c r="AD18" s="27"/>
      <c r="AH18" s="27"/>
      <c r="AI18" s="27"/>
      <c r="AJ18" s="27"/>
      <c r="AK18" s="9"/>
      <c r="AL18" s="5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</row>
    <row r="19" spans="2:147" ht="15.75">
      <c r="B19" s="13"/>
      <c r="C19" s="31"/>
      <c r="D19" s="32"/>
      <c r="E19" s="124">
        <v>11119386</v>
      </c>
      <c r="F19" s="13"/>
      <c r="G19" s="125" t="s">
        <v>5031</v>
      </c>
      <c r="H19" s="125" t="s">
        <v>5029</v>
      </c>
      <c r="I19" s="125" t="s">
        <v>5030</v>
      </c>
      <c r="J19" s="126">
        <v>170612</v>
      </c>
      <c r="K19" s="13"/>
      <c r="M19" s="126" t="s">
        <v>4073</v>
      </c>
      <c r="N19" s="31">
        <v>14</v>
      </c>
      <c r="O19" s="130">
        <v>0.402</v>
      </c>
      <c r="P19" s="127">
        <v>41737</v>
      </c>
      <c r="Q19" s="127">
        <v>42012</v>
      </c>
      <c r="R19" s="31" t="s">
        <v>259</v>
      </c>
      <c r="S19" s="126" t="s">
        <v>5061</v>
      </c>
      <c r="T19" s="126" t="s">
        <v>2224</v>
      </c>
      <c r="U19" s="31" t="s">
        <v>177</v>
      </c>
      <c r="V19" s="31" t="s">
        <v>5091</v>
      </c>
      <c r="AA19" s="16" t="s">
        <v>171</v>
      </c>
      <c r="AB19" s="7">
        <v>131</v>
      </c>
      <c r="AC19" s="13">
        <f t="shared" si="0"/>
        <v>1</v>
      </c>
      <c r="AD19" s="27"/>
      <c r="AH19" s="27"/>
      <c r="AI19" s="27"/>
      <c r="AJ19" s="27"/>
      <c r="AK19" s="9"/>
      <c r="AL19" s="5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</row>
    <row r="20" spans="2:147" ht="15.75">
      <c r="B20" s="13"/>
      <c r="C20" s="31"/>
      <c r="D20" s="32"/>
      <c r="E20" s="124">
        <v>10281232</v>
      </c>
      <c r="F20" s="13"/>
      <c r="G20" s="125" t="s">
        <v>3310</v>
      </c>
      <c r="H20" s="125" t="s">
        <v>2942</v>
      </c>
      <c r="I20" s="125" t="s">
        <v>3311</v>
      </c>
      <c r="J20" s="31">
        <v>1028144</v>
      </c>
      <c r="K20" s="125"/>
      <c r="L20" s="125"/>
      <c r="M20" s="126" t="s">
        <v>539</v>
      </c>
      <c r="N20" s="31">
        <v>24</v>
      </c>
      <c r="O20" s="130">
        <v>1.5</v>
      </c>
      <c r="P20" s="127">
        <v>39954</v>
      </c>
      <c r="Q20" s="13"/>
      <c r="R20" s="31" t="s">
        <v>4076</v>
      </c>
      <c r="S20" s="126" t="s">
        <v>2943</v>
      </c>
      <c r="T20" s="126" t="s">
        <v>2156</v>
      </c>
      <c r="U20" s="126" t="s">
        <v>554</v>
      </c>
      <c r="V20" s="31" t="s">
        <v>1183</v>
      </c>
      <c r="AA20" s="16" t="s">
        <v>178</v>
      </c>
      <c r="AB20" s="7">
        <v>997</v>
      </c>
      <c r="AC20" s="13">
        <f t="shared" si="0"/>
        <v>5</v>
      </c>
      <c r="AK20" s="9"/>
      <c r="AL20" s="32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</row>
    <row r="21" spans="1:147" ht="15.75">
      <c r="A21" s="32"/>
      <c r="B21" s="13"/>
      <c r="C21" s="13"/>
      <c r="D21" s="32"/>
      <c r="E21" s="124">
        <v>10870898</v>
      </c>
      <c r="F21" s="13"/>
      <c r="G21" s="125" t="s">
        <v>4540</v>
      </c>
      <c r="H21" s="125" t="s">
        <v>4616</v>
      </c>
      <c r="I21" s="125" t="s">
        <v>1442</v>
      </c>
      <c r="J21" s="126">
        <v>3076078</v>
      </c>
      <c r="K21" s="13"/>
      <c r="M21" s="126" t="s">
        <v>539</v>
      </c>
      <c r="N21" s="31">
        <v>65</v>
      </c>
      <c r="O21" s="130">
        <v>1.5</v>
      </c>
      <c r="P21" s="127">
        <v>41257</v>
      </c>
      <c r="Q21" s="127">
        <v>41792</v>
      </c>
      <c r="R21" s="31" t="s">
        <v>4076</v>
      </c>
      <c r="S21" s="126" t="s">
        <v>2943</v>
      </c>
      <c r="T21" s="126" t="s">
        <v>4593</v>
      </c>
      <c r="U21" s="31" t="s">
        <v>906</v>
      </c>
      <c r="V21" s="31" t="s">
        <v>4636</v>
      </c>
      <c r="AA21" s="16" t="s">
        <v>3305</v>
      </c>
      <c r="AB21" s="16">
        <v>498</v>
      </c>
      <c r="AC21" s="13">
        <f t="shared" si="0"/>
        <v>2</v>
      </c>
      <c r="AD21" s="9"/>
      <c r="AH21" s="5"/>
      <c r="AK21" s="9"/>
      <c r="AL21" s="32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</row>
    <row r="22" spans="2:147" ht="15.75">
      <c r="B22" s="124"/>
      <c r="C22" s="13"/>
      <c r="D22" s="125"/>
      <c r="E22" s="153">
        <v>11128746</v>
      </c>
      <c r="F22" s="154"/>
      <c r="G22" s="155" t="s">
        <v>5008</v>
      </c>
      <c r="H22" s="155" t="s">
        <v>3454</v>
      </c>
      <c r="I22" s="155" t="s">
        <v>734</v>
      </c>
      <c r="J22" s="156">
        <v>3095660</v>
      </c>
      <c r="K22" s="154"/>
      <c r="L22" s="154"/>
      <c r="M22" s="156" t="s">
        <v>4073</v>
      </c>
      <c r="N22" s="157">
        <v>8</v>
      </c>
      <c r="O22" s="160">
        <v>0.367</v>
      </c>
      <c r="P22" s="162" t="s">
        <v>5056</v>
      </c>
      <c r="Q22" s="158">
        <v>42068</v>
      </c>
      <c r="R22" s="156" t="s">
        <v>1871</v>
      </c>
      <c r="S22" s="156" t="s">
        <v>5062</v>
      </c>
      <c r="T22" s="157" t="s">
        <v>2225</v>
      </c>
      <c r="U22" s="157" t="s">
        <v>906</v>
      </c>
      <c r="V22" s="157" t="s">
        <v>5091</v>
      </c>
      <c r="AA22" s="16" t="s">
        <v>1271</v>
      </c>
      <c r="AB22" s="16">
        <v>454</v>
      </c>
      <c r="AC22" s="13">
        <f t="shared" si="0"/>
        <v>2</v>
      </c>
      <c r="AD22" s="9"/>
      <c r="AH22" s="5"/>
      <c r="AK22" s="9"/>
      <c r="AL22" s="32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</row>
    <row r="23" spans="2:147" ht="15.75">
      <c r="B23" s="13"/>
      <c r="C23" s="31"/>
      <c r="D23" s="32"/>
      <c r="E23" s="124">
        <v>11590702</v>
      </c>
      <c r="G23" s="125" t="s">
        <v>5889</v>
      </c>
      <c r="H23" s="125" t="s">
        <v>5890</v>
      </c>
      <c r="I23" s="125" t="s">
        <v>5891</v>
      </c>
      <c r="J23" s="126">
        <v>222688</v>
      </c>
      <c r="K23" s="13"/>
      <c r="M23" s="126" t="s">
        <v>534</v>
      </c>
      <c r="N23" s="31">
        <v>7</v>
      </c>
      <c r="O23" s="130">
        <v>0.15</v>
      </c>
      <c r="P23" s="127">
        <v>42612</v>
      </c>
      <c r="Q23" s="13"/>
      <c r="R23" s="31" t="s">
        <v>5539</v>
      </c>
      <c r="S23" s="126" t="s">
        <v>5818</v>
      </c>
      <c r="T23" s="126" t="s">
        <v>523</v>
      </c>
      <c r="U23" s="126" t="s">
        <v>907</v>
      </c>
      <c r="V23" s="31" t="s">
        <v>5992</v>
      </c>
      <c r="AA23" s="16" t="s">
        <v>3510</v>
      </c>
      <c r="AB23" s="16">
        <v>991</v>
      </c>
      <c r="AC23" s="13">
        <f t="shared" si="0"/>
        <v>4</v>
      </c>
      <c r="AD23" s="9"/>
      <c r="AH23" s="5"/>
      <c r="AK23" s="9"/>
      <c r="AL23" s="32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</row>
    <row r="24" spans="1:147" ht="15.75">
      <c r="A24" s="124"/>
      <c r="B24" s="13"/>
      <c r="C24" s="125"/>
      <c r="D24" s="32"/>
      <c r="E24" s="124">
        <v>11563781</v>
      </c>
      <c r="G24" s="125" t="s">
        <v>5945</v>
      </c>
      <c r="H24" s="125" t="s">
        <v>5946</v>
      </c>
      <c r="I24" s="125" t="s">
        <v>5947</v>
      </c>
      <c r="J24" s="126">
        <v>5360566</v>
      </c>
      <c r="K24" s="13"/>
      <c r="M24" s="126" t="s">
        <v>3923</v>
      </c>
      <c r="N24" s="31">
        <v>230</v>
      </c>
      <c r="O24" s="130">
        <v>42.03</v>
      </c>
      <c r="P24" s="127">
        <v>42564</v>
      </c>
      <c r="Q24" s="13"/>
      <c r="R24" s="31" t="s">
        <v>4076</v>
      </c>
      <c r="S24" s="126" t="s">
        <v>5948</v>
      </c>
      <c r="T24" s="126" t="s">
        <v>4683</v>
      </c>
      <c r="U24" s="126" t="s">
        <v>907</v>
      </c>
      <c r="V24" s="31" t="s">
        <v>5992</v>
      </c>
      <c r="AA24" s="16" t="s">
        <v>3511</v>
      </c>
      <c r="AB24" s="16">
        <v>1347</v>
      </c>
      <c r="AC24" s="13">
        <f t="shared" si="0"/>
        <v>5</v>
      </c>
      <c r="AD24" s="9"/>
      <c r="AH24" s="5"/>
      <c r="AK24" s="9"/>
      <c r="AL24" s="32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</row>
    <row r="25" spans="1:147" ht="15.75">
      <c r="A25" s="124"/>
      <c r="B25" s="13"/>
      <c r="D25" s="32"/>
      <c r="E25" s="32">
        <v>10073591</v>
      </c>
      <c r="G25" s="13" t="s">
        <v>3370</v>
      </c>
      <c r="H25" s="13" t="s">
        <v>3371</v>
      </c>
      <c r="I25" s="13" t="s">
        <v>3372</v>
      </c>
      <c r="L25" s="34"/>
      <c r="M25" s="31" t="s">
        <v>3635</v>
      </c>
      <c r="N25" s="31">
        <v>20</v>
      </c>
      <c r="O25" s="98">
        <v>0.54</v>
      </c>
      <c r="P25" s="57">
        <v>39345</v>
      </c>
      <c r="Q25" s="13"/>
      <c r="R25" s="92"/>
      <c r="S25" s="92" t="s">
        <v>2517</v>
      </c>
      <c r="T25" s="31" t="s">
        <v>2518</v>
      </c>
      <c r="U25" s="31" t="s">
        <v>2754</v>
      </c>
      <c r="V25" s="92" t="s">
        <v>4072</v>
      </c>
      <c r="AA25" s="16" t="s">
        <v>3512</v>
      </c>
      <c r="AB25" s="16">
        <v>2608</v>
      </c>
      <c r="AC25" s="13">
        <f t="shared" si="0"/>
        <v>9</v>
      </c>
      <c r="AD25" s="9"/>
      <c r="AH25" s="5"/>
      <c r="AK25" s="9"/>
      <c r="AL25" s="32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</row>
    <row r="26" spans="2:147" ht="15.75">
      <c r="B26" s="32"/>
      <c r="C26" s="31"/>
      <c r="E26" s="153">
        <v>11480896</v>
      </c>
      <c r="F26" s="154"/>
      <c r="G26" s="155" t="s">
        <v>5615</v>
      </c>
      <c r="H26" s="155" t="s">
        <v>5613</v>
      </c>
      <c r="I26" s="155" t="s">
        <v>5614</v>
      </c>
      <c r="J26" s="156">
        <v>389192</v>
      </c>
      <c r="K26" s="154"/>
      <c r="L26" s="154"/>
      <c r="M26" s="156" t="s">
        <v>4073</v>
      </c>
      <c r="N26" s="157">
        <v>230</v>
      </c>
      <c r="O26" s="160">
        <v>1.61</v>
      </c>
      <c r="P26" s="158">
        <v>42405</v>
      </c>
      <c r="Q26" s="155"/>
      <c r="R26" s="156" t="s">
        <v>5251</v>
      </c>
      <c r="S26" s="156" t="s">
        <v>5537</v>
      </c>
      <c r="T26" s="156" t="s">
        <v>5672</v>
      </c>
      <c r="U26" s="156" t="s">
        <v>907</v>
      </c>
      <c r="V26" s="157" t="s">
        <v>5698</v>
      </c>
      <c r="AA26" s="16" t="s">
        <v>3513</v>
      </c>
      <c r="AB26" s="16">
        <v>344</v>
      </c>
      <c r="AC26" s="13">
        <f t="shared" si="0"/>
        <v>2</v>
      </c>
      <c r="AD26" s="9"/>
      <c r="AH26" s="5"/>
      <c r="AK26" s="9"/>
      <c r="AL26" s="32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</row>
    <row r="27" spans="2:147" ht="15.75">
      <c r="B27" s="13"/>
      <c r="C27" s="31"/>
      <c r="D27" s="32"/>
      <c r="E27" s="124" t="s">
        <v>5384</v>
      </c>
      <c r="F27" s="13"/>
      <c r="G27" s="125" t="s">
        <v>5331</v>
      </c>
      <c r="H27" s="125" t="s">
        <v>5385</v>
      </c>
      <c r="I27" s="125" t="s">
        <v>1627</v>
      </c>
      <c r="J27" s="126">
        <v>3317480</v>
      </c>
      <c r="K27" s="13"/>
      <c r="M27" s="126" t="s">
        <v>3635</v>
      </c>
      <c r="N27" s="31">
        <v>13</v>
      </c>
      <c r="O27" s="130">
        <v>0.34</v>
      </c>
      <c r="P27" s="127">
        <v>39715</v>
      </c>
      <c r="Q27" s="127">
        <v>40443</v>
      </c>
      <c r="R27" s="126" t="s">
        <v>2294</v>
      </c>
      <c r="S27" s="126" t="s">
        <v>1329</v>
      </c>
      <c r="T27" s="126" t="s">
        <v>2611</v>
      </c>
      <c r="U27" s="126" t="s">
        <v>177</v>
      </c>
      <c r="V27" s="31" t="s">
        <v>187</v>
      </c>
      <c r="AA27" s="16" t="s">
        <v>3514</v>
      </c>
      <c r="AB27" s="16">
        <v>892</v>
      </c>
      <c r="AC27" s="13">
        <f t="shared" si="0"/>
        <v>4</v>
      </c>
      <c r="AD27" s="9"/>
      <c r="AH27" s="5"/>
      <c r="AK27" s="9"/>
      <c r="AL27" s="32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</row>
    <row r="28" spans="2:147" ht="15.75">
      <c r="B28" s="13"/>
      <c r="C28" s="31"/>
      <c r="D28" s="32"/>
      <c r="E28" s="56" t="s">
        <v>419</v>
      </c>
      <c r="G28" s="54" t="s">
        <v>229</v>
      </c>
      <c r="H28" s="54" t="s">
        <v>2527</v>
      </c>
      <c r="I28" s="13" t="s">
        <v>791</v>
      </c>
      <c r="J28" s="31">
        <v>3144704</v>
      </c>
      <c r="L28" s="54" t="s">
        <v>3836</v>
      </c>
      <c r="M28" s="31">
        <v>78704</v>
      </c>
      <c r="N28" s="31">
        <v>5</v>
      </c>
      <c r="O28" s="51">
        <v>1.2</v>
      </c>
      <c r="P28" s="57">
        <v>38338</v>
      </c>
      <c r="Q28" s="57">
        <v>38692</v>
      </c>
      <c r="R28" s="4" t="s">
        <v>1149</v>
      </c>
      <c r="S28" s="31" t="s">
        <v>583</v>
      </c>
      <c r="T28" s="31" t="s">
        <v>584</v>
      </c>
      <c r="U28" s="31" t="s">
        <v>906</v>
      </c>
      <c r="V28" s="31" t="s">
        <v>589</v>
      </c>
      <c r="AA28" s="16" t="s">
        <v>3515</v>
      </c>
      <c r="AB28" s="16">
        <v>1327</v>
      </c>
      <c r="AC28" s="13">
        <f t="shared" si="0"/>
        <v>4</v>
      </c>
      <c r="AD28" s="9"/>
      <c r="AH28" s="5"/>
      <c r="AK28" s="9"/>
      <c r="AL28" s="32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</row>
    <row r="29" spans="1:147" ht="15.75">
      <c r="A29" s="124"/>
      <c r="B29" s="13"/>
      <c r="D29" s="32"/>
      <c r="E29" s="56" t="s">
        <v>230</v>
      </c>
      <c r="G29" s="54" t="s">
        <v>232</v>
      </c>
      <c r="H29" s="54" t="s">
        <v>231</v>
      </c>
      <c r="I29" s="13" t="s">
        <v>790</v>
      </c>
      <c r="L29" s="54" t="s">
        <v>3835</v>
      </c>
      <c r="M29" s="31">
        <v>78704</v>
      </c>
      <c r="N29" s="31">
        <v>21</v>
      </c>
      <c r="O29" s="51">
        <v>0.66</v>
      </c>
      <c r="P29" s="57">
        <v>38338</v>
      </c>
      <c r="Q29" s="57">
        <v>38707</v>
      </c>
      <c r="R29" s="4" t="s">
        <v>1149</v>
      </c>
      <c r="S29" s="4" t="s">
        <v>3382</v>
      </c>
      <c r="T29" s="4" t="s">
        <v>3381</v>
      </c>
      <c r="U29" s="31" t="s">
        <v>3304</v>
      </c>
      <c r="V29" s="31" t="s">
        <v>589</v>
      </c>
      <c r="AA29" s="16" t="s">
        <v>3516</v>
      </c>
      <c r="AB29" s="7">
        <v>2586</v>
      </c>
      <c r="AC29" s="13">
        <f t="shared" si="0"/>
        <v>7</v>
      </c>
      <c r="AD29" s="9"/>
      <c r="AH29" s="5"/>
      <c r="AK29" s="9"/>
      <c r="AL29" s="32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</row>
    <row r="30" spans="2:147" ht="15.75">
      <c r="B30" s="13"/>
      <c r="C30" s="31"/>
      <c r="D30" s="32"/>
      <c r="E30" s="169">
        <v>285833</v>
      </c>
      <c r="F30" s="157"/>
      <c r="G30" s="170" t="s">
        <v>4361</v>
      </c>
      <c r="H30" s="170" t="s">
        <v>3678</v>
      </c>
      <c r="I30" s="170" t="s">
        <v>4362</v>
      </c>
      <c r="J30" s="171">
        <v>219212</v>
      </c>
      <c r="K30" s="171"/>
      <c r="L30" s="170" t="s">
        <v>4362</v>
      </c>
      <c r="M30" s="157">
        <v>78704</v>
      </c>
      <c r="N30" s="171">
        <v>9</v>
      </c>
      <c r="O30" s="163">
        <v>0.37</v>
      </c>
      <c r="P30" s="173">
        <v>38658</v>
      </c>
      <c r="Q30" s="173">
        <v>38841</v>
      </c>
      <c r="R30" s="157" t="s">
        <v>4328</v>
      </c>
      <c r="S30" s="157" t="s">
        <v>3676</v>
      </c>
      <c r="T30" s="164" t="s">
        <v>3677</v>
      </c>
      <c r="U30" s="157" t="s">
        <v>2049</v>
      </c>
      <c r="V30" s="157" t="s">
        <v>3600</v>
      </c>
      <c r="AA30" s="16" t="s">
        <v>3517</v>
      </c>
      <c r="AB30" s="16">
        <v>586</v>
      </c>
      <c r="AC30" s="13">
        <f t="shared" si="0"/>
        <v>4</v>
      </c>
      <c r="AD30" s="9"/>
      <c r="AH30" s="5"/>
      <c r="AK30" s="9"/>
      <c r="AL30" s="32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</row>
    <row r="31" spans="2:147" ht="15.75">
      <c r="B31" s="13"/>
      <c r="C31" s="31"/>
      <c r="D31" s="32"/>
      <c r="E31" s="58">
        <v>308032</v>
      </c>
      <c r="G31" s="58" t="s">
        <v>1470</v>
      </c>
      <c r="H31" s="58" t="s">
        <v>460</v>
      </c>
      <c r="I31" s="58" t="s">
        <v>1471</v>
      </c>
      <c r="J31" s="91"/>
      <c r="K31" s="91"/>
      <c r="L31" s="58" t="s">
        <v>1471</v>
      </c>
      <c r="M31" s="91">
        <v>78703</v>
      </c>
      <c r="N31" s="91">
        <v>6</v>
      </c>
      <c r="O31" s="98">
        <v>0.414</v>
      </c>
      <c r="P31" s="112">
        <v>39037</v>
      </c>
      <c r="Q31" s="112">
        <v>39155</v>
      </c>
      <c r="R31" s="91" t="s">
        <v>1286</v>
      </c>
      <c r="S31" s="91" t="s">
        <v>1552</v>
      </c>
      <c r="T31" s="91" t="s">
        <v>1553</v>
      </c>
      <c r="U31" s="31" t="s">
        <v>3304</v>
      </c>
      <c r="V31" s="31" t="s">
        <v>4325</v>
      </c>
      <c r="AA31" s="16" t="s">
        <v>3518</v>
      </c>
      <c r="AB31" s="16">
        <v>1495</v>
      </c>
      <c r="AC31" s="13">
        <f t="shared" si="0"/>
        <v>7</v>
      </c>
      <c r="AD31" s="9"/>
      <c r="AH31" s="5"/>
      <c r="AK31" s="9"/>
      <c r="AL31" s="32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</row>
    <row r="32" spans="2:147" ht="15.75">
      <c r="B32" s="13"/>
      <c r="C32" s="31"/>
      <c r="D32" s="32"/>
      <c r="E32" s="124">
        <v>10207999</v>
      </c>
      <c r="F32" s="13"/>
      <c r="G32" s="125" t="s">
        <v>285</v>
      </c>
      <c r="H32" s="125" t="s">
        <v>286</v>
      </c>
      <c r="I32" s="125" t="s">
        <v>287</v>
      </c>
      <c r="J32" s="126">
        <v>242679</v>
      </c>
      <c r="K32" s="125"/>
      <c r="M32" s="126" t="s">
        <v>539</v>
      </c>
      <c r="N32" s="31">
        <v>6</v>
      </c>
      <c r="O32" s="130">
        <v>0.374</v>
      </c>
      <c r="P32" s="127">
        <v>39751</v>
      </c>
      <c r="Q32" s="13"/>
      <c r="R32" s="126" t="s">
        <v>4076</v>
      </c>
      <c r="S32" s="126" t="s">
        <v>2833</v>
      </c>
      <c r="T32" s="126" t="s">
        <v>2229</v>
      </c>
      <c r="U32" s="126" t="s">
        <v>554</v>
      </c>
      <c r="V32" s="31" t="s">
        <v>2255</v>
      </c>
      <c r="AA32" s="16" t="s">
        <v>3519</v>
      </c>
      <c r="AB32" s="16">
        <v>1430</v>
      </c>
      <c r="AC32" s="13">
        <f t="shared" si="0"/>
        <v>6</v>
      </c>
      <c r="AD32" s="9"/>
      <c r="AH32" s="5"/>
      <c r="AK32" s="9"/>
      <c r="AL32" s="32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</row>
    <row r="33" spans="2:147" ht="15.75">
      <c r="B33" s="13"/>
      <c r="C33" s="31"/>
      <c r="D33" s="32"/>
      <c r="E33" s="124">
        <v>11570535</v>
      </c>
      <c r="G33" s="125" t="s">
        <v>5949</v>
      </c>
      <c r="H33" s="125" t="s">
        <v>5950</v>
      </c>
      <c r="I33" s="125" t="s">
        <v>5951</v>
      </c>
      <c r="J33" s="126">
        <v>90746</v>
      </c>
      <c r="K33" s="13"/>
      <c r="M33" s="126" t="s">
        <v>4155</v>
      </c>
      <c r="N33" s="31">
        <v>10</v>
      </c>
      <c r="O33" s="130">
        <v>0.267</v>
      </c>
      <c r="P33" s="127">
        <v>42576</v>
      </c>
      <c r="Q33" s="13"/>
      <c r="R33" s="126" t="s">
        <v>4463</v>
      </c>
      <c r="S33" s="126" t="s">
        <v>5952</v>
      </c>
      <c r="T33" s="126" t="s">
        <v>5953</v>
      </c>
      <c r="U33" s="126" t="s">
        <v>907</v>
      </c>
      <c r="V33" s="31" t="s">
        <v>5992</v>
      </c>
      <c r="AA33" s="16" t="s">
        <v>3520</v>
      </c>
      <c r="AB33" s="16">
        <v>3350</v>
      </c>
      <c r="AC33" s="13">
        <f t="shared" si="0"/>
        <v>6</v>
      </c>
      <c r="AD33" s="9"/>
      <c r="AH33" s="5"/>
      <c r="AK33" s="9"/>
      <c r="AL33" s="32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</row>
    <row r="34" spans="2:147" ht="15.75">
      <c r="B34" s="13"/>
      <c r="C34" s="31"/>
      <c r="D34" s="32"/>
      <c r="E34" s="153">
        <v>10904772</v>
      </c>
      <c r="F34" s="154"/>
      <c r="G34" s="155" t="s">
        <v>4681</v>
      </c>
      <c r="H34" s="155" t="s">
        <v>4679</v>
      </c>
      <c r="I34" s="155" t="s">
        <v>4680</v>
      </c>
      <c r="J34" s="156">
        <v>173569</v>
      </c>
      <c r="K34" s="154"/>
      <c r="L34" s="154"/>
      <c r="M34" s="156" t="s">
        <v>534</v>
      </c>
      <c r="N34" s="159">
        <v>8</v>
      </c>
      <c r="O34" s="160">
        <v>0.495</v>
      </c>
      <c r="P34" s="158">
        <v>41333</v>
      </c>
      <c r="Q34" s="158">
        <v>41586</v>
      </c>
      <c r="R34" s="156" t="s">
        <v>4463</v>
      </c>
      <c r="S34" s="156" t="s">
        <v>779</v>
      </c>
      <c r="T34" s="156" t="s">
        <v>2229</v>
      </c>
      <c r="U34" s="31" t="s">
        <v>3304</v>
      </c>
      <c r="V34" s="157" t="s">
        <v>4707</v>
      </c>
      <c r="AA34" s="16" t="s">
        <v>3521</v>
      </c>
      <c r="AB34" s="16">
        <v>608</v>
      </c>
      <c r="AC34" s="13">
        <f t="shared" si="0"/>
        <v>1</v>
      </c>
      <c r="AD34" s="9"/>
      <c r="AH34" s="5"/>
      <c r="AK34" s="9"/>
      <c r="AL34" s="32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</row>
    <row r="35" spans="2:147" ht="15.75">
      <c r="B35" s="13"/>
      <c r="C35" s="31"/>
      <c r="D35" s="32"/>
      <c r="E35" s="124">
        <v>10195511</v>
      </c>
      <c r="F35" s="13"/>
      <c r="G35" s="125" t="s">
        <v>1623</v>
      </c>
      <c r="H35" s="125" t="s">
        <v>1624</v>
      </c>
      <c r="I35" s="125" t="s">
        <v>1622</v>
      </c>
      <c r="J35" s="126">
        <v>638756</v>
      </c>
      <c r="K35" s="13"/>
      <c r="M35" s="126" t="s">
        <v>534</v>
      </c>
      <c r="N35" s="52">
        <v>12</v>
      </c>
      <c r="O35" s="130">
        <v>0.393</v>
      </c>
      <c r="P35" s="127">
        <v>39714</v>
      </c>
      <c r="Q35" s="13"/>
      <c r="R35" s="126" t="s">
        <v>1655</v>
      </c>
      <c r="S35" s="126" t="s">
        <v>2833</v>
      </c>
      <c r="T35" s="126" t="s">
        <v>2834</v>
      </c>
      <c r="U35" s="126" t="s">
        <v>554</v>
      </c>
      <c r="V35" s="31" t="s">
        <v>187</v>
      </c>
      <c r="AA35" s="16" t="s">
        <v>3522</v>
      </c>
      <c r="AB35" s="16">
        <v>3331</v>
      </c>
      <c r="AC35" s="13">
        <f t="shared" si="0"/>
        <v>12</v>
      </c>
      <c r="AD35" s="9"/>
      <c r="AH35" s="5"/>
      <c r="AK35" s="9"/>
      <c r="AL35" s="32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</row>
    <row r="36" spans="2:147" ht="15.75">
      <c r="B36" s="13"/>
      <c r="C36" s="31"/>
      <c r="D36" s="32"/>
      <c r="E36" s="56" t="s">
        <v>1108</v>
      </c>
      <c r="G36" s="54" t="s">
        <v>1101</v>
      </c>
      <c r="H36" s="54" t="s">
        <v>1107</v>
      </c>
      <c r="I36" s="54" t="s">
        <v>2494</v>
      </c>
      <c r="J36" s="91">
        <v>475388</v>
      </c>
      <c r="K36" s="91"/>
      <c r="L36" s="54" t="s">
        <v>2494</v>
      </c>
      <c r="M36" s="31">
        <v>78705</v>
      </c>
      <c r="N36" s="91">
        <v>128</v>
      </c>
      <c r="O36" s="98">
        <v>0.39</v>
      </c>
      <c r="P36" s="57">
        <v>39261</v>
      </c>
      <c r="Q36" s="57">
        <v>39359</v>
      </c>
      <c r="R36" s="31" t="s">
        <v>2012</v>
      </c>
      <c r="S36" s="92" t="s">
        <v>3403</v>
      </c>
      <c r="T36" s="31" t="s">
        <v>3404</v>
      </c>
      <c r="U36" s="31" t="s">
        <v>3304</v>
      </c>
      <c r="V36" s="31" t="s">
        <v>3600</v>
      </c>
      <c r="AA36" s="16" t="s">
        <v>3523</v>
      </c>
      <c r="AB36" s="16">
        <v>1999</v>
      </c>
      <c r="AC36" s="13">
        <f t="shared" si="0"/>
        <v>11</v>
      </c>
      <c r="AD36" s="9"/>
      <c r="AH36" s="5"/>
      <c r="AK36" s="9"/>
      <c r="AL36" s="32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</row>
    <row r="37" spans="2:147" ht="15.75">
      <c r="B37" s="13"/>
      <c r="C37" s="31"/>
      <c r="D37" s="32"/>
      <c r="E37" s="56" t="s">
        <v>3475</v>
      </c>
      <c r="G37" s="13" t="s">
        <v>3117</v>
      </c>
      <c r="H37" s="58" t="s">
        <v>1654</v>
      </c>
      <c r="I37" s="58" t="s">
        <v>1455</v>
      </c>
      <c r="J37" s="91">
        <v>568814</v>
      </c>
      <c r="K37" s="91"/>
      <c r="L37" s="58" t="s">
        <v>1455</v>
      </c>
      <c r="M37" s="91">
        <v>78741</v>
      </c>
      <c r="N37" s="91">
        <v>51</v>
      </c>
      <c r="O37" s="98">
        <v>3.029</v>
      </c>
      <c r="P37" s="112">
        <v>39071</v>
      </c>
      <c r="Q37" s="112">
        <v>39489</v>
      </c>
      <c r="R37" s="91" t="s">
        <v>1600</v>
      </c>
      <c r="S37" s="91" t="s">
        <v>394</v>
      </c>
      <c r="T37" s="91" t="s">
        <v>395</v>
      </c>
      <c r="U37" s="92" t="s">
        <v>906</v>
      </c>
      <c r="V37" s="31" t="s">
        <v>4325</v>
      </c>
      <c r="AA37" s="16" t="s">
        <v>3524</v>
      </c>
      <c r="AB37" s="16">
        <v>296</v>
      </c>
      <c r="AC37" s="13">
        <f t="shared" si="0"/>
        <v>1</v>
      </c>
      <c r="AD37" s="9"/>
      <c r="AH37" s="5"/>
      <c r="AK37" s="9"/>
      <c r="AL37" s="32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</row>
    <row r="38" spans="1:147" ht="15.75">
      <c r="A38" s="124"/>
      <c r="B38" s="13"/>
      <c r="D38" s="32"/>
      <c r="E38" s="124">
        <v>11601143</v>
      </c>
      <c r="G38" s="125" t="s">
        <v>5892</v>
      </c>
      <c r="H38" s="125" t="s">
        <v>5893</v>
      </c>
      <c r="I38" s="125" t="s">
        <v>5894</v>
      </c>
      <c r="J38" s="126">
        <v>309782</v>
      </c>
      <c r="K38" s="13"/>
      <c r="M38" s="126" t="s">
        <v>532</v>
      </c>
      <c r="N38" s="52">
        <v>65</v>
      </c>
      <c r="O38" s="130">
        <v>0.67</v>
      </c>
      <c r="P38" s="127">
        <v>42629</v>
      </c>
      <c r="Q38" s="13"/>
      <c r="S38" s="126" t="s">
        <v>5818</v>
      </c>
      <c r="T38" s="126" t="s">
        <v>523</v>
      </c>
      <c r="U38" s="126" t="s">
        <v>907</v>
      </c>
      <c r="V38" s="31" t="s">
        <v>5992</v>
      </c>
      <c r="AA38" s="16" t="s">
        <v>3525</v>
      </c>
      <c r="AB38" s="7">
        <v>2074</v>
      </c>
      <c r="AC38" s="13">
        <f t="shared" si="0"/>
        <v>9</v>
      </c>
      <c r="AD38" s="9"/>
      <c r="AH38" s="5"/>
      <c r="AK38" s="9"/>
      <c r="AL38" s="32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</row>
    <row r="39" spans="2:147" ht="15.75">
      <c r="B39" s="13"/>
      <c r="C39" s="31"/>
      <c r="D39" s="32"/>
      <c r="E39" s="124">
        <v>11406723</v>
      </c>
      <c r="F39" s="13"/>
      <c r="G39" s="125" t="s">
        <v>5485</v>
      </c>
      <c r="H39" s="125" t="s">
        <v>5486</v>
      </c>
      <c r="I39" s="125" t="s">
        <v>5484</v>
      </c>
      <c r="J39" s="126">
        <v>706484</v>
      </c>
      <c r="K39" s="13"/>
      <c r="M39" s="126" t="s">
        <v>4074</v>
      </c>
      <c r="N39" s="126">
        <v>22</v>
      </c>
      <c r="O39" s="130">
        <v>2</v>
      </c>
      <c r="P39" s="127">
        <v>42242</v>
      </c>
      <c r="Q39" s="127">
        <v>42537</v>
      </c>
      <c r="R39" s="126" t="s">
        <v>5251</v>
      </c>
      <c r="S39" s="126" t="s">
        <v>5531</v>
      </c>
      <c r="T39" s="126" t="s">
        <v>4746</v>
      </c>
      <c r="U39" s="126" t="s">
        <v>906</v>
      </c>
      <c r="V39" s="31" t="s">
        <v>5568</v>
      </c>
      <c r="AA39" s="16" t="s">
        <v>3526</v>
      </c>
      <c r="AB39" s="16">
        <v>1100</v>
      </c>
      <c r="AC39" s="13">
        <f t="shared" si="0"/>
        <v>8</v>
      </c>
      <c r="AD39" s="9"/>
      <c r="AH39" s="5"/>
      <c r="AK39" s="9"/>
      <c r="AL39" s="32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</row>
    <row r="40" spans="2:147" ht="15.75">
      <c r="B40" s="13"/>
      <c r="C40" s="31"/>
      <c r="D40" s="32"/>
      <c r="E40" s="32">
        <v>10058887</v>
      </c>
      <c r="G40" s="13" t="s">
        <v>3632</v>
      </c>
      <c r="H40" s="13" t="s">
        <v>3633</v>
      </c>
      <c r="I40" s="13" t="s">
        <v>3634</v>
      </c>
      <c r="L40" s="34"/>
      <c r="M40" s="31" t="s">
        <v>3635</v>
      </c>
      <c r="N40" s="91">
        <v>202</v>
      </c>
      <c r="O40" s="98">
        <v>0.83</v>
      </c>
      <c r="P40" s="57">
        <v>39297</v>
      </c>
      <c r="Q40" s="13"/>
      <c r="R40" s="31" t="s">
        <v>1286</v>
      </c>
      <c r="S40" s="92" t="s">
        <v>3055</v>
      </c>
      <c r="T40" s="31" t="s">
        <v>1121</v>
      </c>
      <c r="U40" s="31" t="s">
        <v>554</v>
      </c>
      <c r="V40" s="92" t="s">
        <v>4072</v>
      </c>
      <c r="AA40" s="16" t="s">
        <v>3527</v>
      </c>
      <c r="AB40" s="31">
        <v>1363</v>
      </c>
      <c r="AC40" s="13">
        <f t="shared" si="0"/>
        <v>6</v>
      </c>
      <c r="AD40" s="9"/>
      <c r="AH40" s="5"/>
      <c r="AK40" s="9"/>
      <c r="AL40" s="32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</row>
    <row r="41" spans="2:147" ht="15.75">
      <c r="B41" s="13"/>
      <c r="C41" s="31"/>
      <c r="D41" s="32"/>
      <c r="E41" s="58">
        <v>308024</v>
      </c>
      <c r="G41" s="58" t="s">
        <v>1468</v>
      </c>
      <c r="H41" s="58" t="s">
        <v>1550</v>
      </c>
      <c r="I41" s="58" t="s">
        <v>1469</v>
      </c>
      <c r="J41" s="91">
        <v>309590</v>
      </c>
      <c r="K41" s="91"/>
      <c r="L41" s="58" t="s">
        <v>1551</v>
      </c>
      <c r="M41" s="91">
        <v>78705</v>
      </c>
      <c r="N41" s="91">
        <v>116</v>
      </c>
      <c r="O41" s="98">
        <v>0.878</v>
      </c>
      <c r="P41" s="112">
        <v>39037</v>
      </c>
      <c r="Q41" s="112">
        <v>39213</v>
      </c>
      <c r="R41" s="91" t="s">
        <v>2012</v>
      </c>
      <c r="S41" s="91" t="s">
        <v>3679</v>
      </c>
      <c r="T41" s="91" t="s">
        <v>1384</v>
      </c>
      <c r="U41" s="31" t="s">
        <v>3304</v>
      </c>
      <c r="V41" s="31" t="s">
        <v>4325</v>
      </c>
      <c r="AA41" s="16" t="s">
        <v>3528</v>
      </c>
      <c r="AB41" s="7">
        <v>453</v>
      </c>
      <c r="AC41" s="13">
        <f t="shared" si="0"/>
        <v>1</v>
      </c>
      <c r="AD41" s="9"/>
      <c r="AH41" s="5"/>
      <c r="AK41" s="9"/>
      <c r="AL41" s="32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</row>
    <row r="42" spans="2:147" ht="15.75">
      <c r="B42" s="13"/>
      <c r="C42" s="31"/>
      <c r="D42" s="32"/>
      <c r="E42" s="124">
        <v>11190450</v>
      </c>
      <c r="F42" s="13"/>
      <c r="G42" s="125" t="s">
        <v>5108</v>
      </c>
      <c r="H42" s="125" t="s">
        <v>5106</v>
      </c>
      <c r="I42" s="125" t="s">
        <v>5107</v>
      </c>
      <c r="J42" s="126">
        <v>248485</v>
      </c>
      <c r="K42" s="13"/>
      <c r="M42" s="126" t="s">
        <v>532</v>
      </c>
      <c r="N42" s="31">
        <v>122</v>
      </c>
      <c r="O42" s="130">
        <v>0.3598</v>
      </c>
      <c r="P42" s="127">
        <v>41850</v>
      </c>
      <c r="Q42" s="127">
        <v>42255</v>
      </c>
      <c r="R42" s="31" t="s">
        <v>1871</v>
      </c>
      <c r="S42" s="126" t="s">
        <v>4695</v>
      </c>
      <c r="T42" s="126" t="s">
        <v>1863</v>
      </c>
      <c r="U42" s="126" t="s">
        <v>906</v>
      </c>
      <c r="V42" s="31" t="s">
        <v>5188</v>
      </c>
      <c r="AA42" s="16" t="s">
        <v>3529</v>
      </c>
      <c r="AB42" s="7">
        <v>43</v>
      </c>
      <c r="AC42" s="13">
        <f t="shared" si="0"/>
        <v>3</v>
      </c>
      <c r="AD42" s="9"/>
      <c r="AH42" s="5"/>
      <c r="AK42" s="9"/>
      <c r="AL42" s="32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</row>
    <row r="43" spans="2:147" ht="15.75">
      <c r="B43" s="13"/>
      <c r="C43" s="31"/>
      <c r="D43" s="32"/>
      <c r="E43" s="153" t="s">
        <v>5586</v>
      </c>
      <c r="F43" s="154"/>
      <c r="G43" s="155" t="s">
        <v>5574</v>
      </c>
      <c r="H43" s="155" t="s">
        <v>5585</v>
      </c>
      <c r="I43" s="155" t="s">
        <v>5192</v>
      </c>
      <c r="J43" s="156">
        <v>245046</v>
      </c>
      <c r="K43" s="154"/>
      <c r="L43" s="154"/>
      <c r="M43" s="156" t="s">
        <v>4073</v>
      </c>
      <c r="N43" s="157">
        <v>36</v>
      </c>
      <c r="O43" s="160">
        <v>1.004</v>
      </c>
      <c r="P43" s="158">
        <v>41949</v>
      </c>
      <c r="Q43" s="155"/>
      <c r="R43" s="157" t="s">
        <v>259</v>
      </c>
      <c r="S43" s="156" t="s">
        <v>5161</v>
      </c>
      <c r="T43" s="156" t="s">
        <v>1970</v>
      </c>
      <c r="U43" s="156" t="s">
        <v>907</v>
      </c>
      <c r="V43" s="157" t="s">
        <v>5274</v>
      </c>
      <c r="AA43" s="16" t="s">
        <v>3530</v>
      </c>
      <c r="AB43" s="16">
        <v>1304</v>
      </c>
      <c r="AC43" s="13">
        <f t="shared" si="0"/>
        <v>7</v>
      </c>
      <c r="AD43" s="9"/>
      <c r="AH43" s="5"/>
      <c r="AK43" s="9"/>
      <c r="AL43" s="32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</row>
    <row r="44" spans="2:147" ht="15.75">
      <c r="B44" s="13"/>
      <c r="C44" s="31"/>
      <c r="D44" s="32"/>
      <c r="E44" s="124">
        <v>10646606</v>
      </c>
      <c r="F44" s="13"/>
      <c r="G44" s="125" t="s">
        <v>3960</v>
      </c>
      <c r="H44" s="125" t="s">
        <v>3958</v>
      </c>
      <c r="I44" s="125" t="s">
        <v>3959</v>
      </c>
      <c r="J44" s="126">
        <v>389912</v>
      </c>
      <c r="K44" s="13"/>
      <c r="M44" s="126" t="s">
        <v>532</v>
      </c>
      <c r="N44" s="31">
        <v>5</v>
      </c>
      <c r="O44" s="51">
        <v>0.22</v>
      </c>
      <c r="P44" s="127">
        <v>40788</v>
      </c>
      <c r="Q44" s="13"/>
      <c r="R44" s="31" t="s">
        <v>2126</v>
      </c>
      <c r="S44" s="126" t="s">
        <v>2134</v>
      </c>
      <c r="T44" s="126" t="s">
        <v>2222</v>
      </c>
      <c r="U44" s="126" t="s">
        <v>554</v>
      </c>
      <c r="V44" s="31" t="s">
        <v>3106</v>
      </c>
      <c r="AA44" s="16" t="s">
        <v>3531</v>
      </c>
      <c r="AB44" s="7">
        <v>1747</v>
      </c>
      <c r="AC44" s="13">
        <f t="shared" si="0"/>
        <v>8</v>
      </c>
      <c r="AD44" s="9"/>
      <c r="AH44" s="5"/>
      <c r="AK44" s="9"/>
      <c r="AL44" s="32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</row>
    <row r="45" spans="2:147" ht="15.75">
      <c r="B45" s="13"/>
      <c r="C45" s="31"/>
      <c r="D45" s="32"/>
      <c r="E45" s="153">
        <v>10863385</v>
      </c>
      <c r="F45" s="154"/>
      <c r="G45" s="155" t="s">
        <v>4562</v>
      </c>
      <c r="H45" s="155" t="s">
        <v>4561</v>
      </c>
      <c r="I45" s="155" t="s">
        <v>3959</v>
      </c>
      <c r="J45" s="156">
        <v>389912</v>
      </c>
      <c r="K45" s="154"/>
      <c r="L45" s="154"/>
      <c r="M45" s="156" t="s">
        <v>532</v>
      </c>
      <c r="N45" s="157">
        <v>5</v>
      </c>
      <c r="O45" s="160">
        <v>0.22</v>
      </c>
      <c r="P45" s="158">
        <v>41241</v>
      </c>
      <c r="Q45" s="158">
        <v>41479</v>
      </c>
      <c r="R45" s="157" t="s">
        <v>259</v>
      </c>
      <c r="S45" s="156" t="s">
        <v>4608</v>
      </c>
      <c r="T45" s="156" t="s">
        <v>2222</v>
      </c>
      <c r="U45" s="31" t="s">
        <v>3304</v>
      </c>
      <c r="V45" s="157" t="s">
        <v>4636</v>
      </c>
      <c r="AA45" s="16" t="s">
        <v>3532</v>
      </c>
      <c r="AB45" s="7">
        <v>1540</v>
      </c>
      <c r="AC45" s="13">
        <f t="shared" si="0"/>
        <v>6</v>
      </c>
      <c r="AD45" s="9"/>
      <c r="AH45" s="5"/>
      <c r="AK45" s="9"/>
      <c r="AL45" s="32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</row>
    <row r="46" spans="1:147" ht="15.75">
      <c r="A46" s="124"/>
      <c r="B46" s="13"/>
      <c r="C46" s="31"/>
      <c r="D46" s="32"/>
      <c r="E46" s="124">
        <v>10590849</v>
      </c>
      <c r="F46" s="13"/>
      <c r="G46" s="125" t="s">
        <v>211</v>
      </c>
      <c r="H46" s="125" t="s">
        <v>212</v>
      </c>
      <c r="I46" s="125" t="s">
        <v>210</v>
      </c>
      <c r="J46" s="126">
        <v>3166403</v>
      </c>
      <c r="K46" s="13"/>
      <c r="M46" s="126" t="s">
        <v>532</v>
      </c>
      <c r="N46" s="31">
        <v>70</v>
      </c>
      <c r="O46" s="130">
        <v>1.15</v>
      </c>
      <c r="P46" s="127">
        <v>40679</v>
      </c>
      <c r="Q46" s="127">
        <v>40862</v>
      </c>
      <c r="R46" s="126" t="s">
        <v>3720</v>
      </c>
      <c r="S46" s="126" t="s">
        <v>524</v>
      </c>
      <c r="T46" s="126" t="s">
        <v>523</v>
      </c>
      <c r="U46" s="31" t="s">
        <v>3304</v>
      </c>
      <c r="V46" s="31" t="s">
        <v>3129</v>
      </c>
      <c r="AA46" s="16" t="s">
        <v>2822</v>
      </c>
      <c r="AB46" s="7">
        <v>1392</v>
      </c>
      <c r="AC46" s="13">
        <f t="shared" si="0"/>
        <v>9</v>
      </c>
      <c r="AD46" s="9"/>
      <c r="AH46" s="5"/>
      <c r="AK46" s="9"/>
      <c r="AL46" s="32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</row>
    <row r="47" spans="2:147" ht="15.75">
      <c r="B47" s="13"/>
      <c r="C47" s="31"/>
      <c r="D47" s="32"/>
      <c r="E47" s="124">
        <v>11567297</v>
      </c>
      <c r="G47" s="125" t="s">
        <v>5895</v>
      </c>
      <c r="H47" s="125" t="s">
        <v>5618</v>
      </c>
      <c r="I47" s="125" t="s">
        <v>5619</v>
      </c>
      <c r="J47" s="126">
        <v>475334</v>
      </c>
      <c r="K47" s="13"/>
      <c r="M47" s="126" t="s">
        <v>532</v>
      </c>
      <c r="N47" s="52">
        <v>55</v>
      </c>
      <c r="O47" s="130">
        <v>0.3117</v>
      </c>
      <c r="P47" s="127">
        <v>42570</v>
      </c>
      <c r="Q47" s="13"/>
      <c r="R47" s="31" t="s">
        <v>1871</v>
      </c>
      <c r="S47" s="126" t="s">
        <v>5447</v>
      </c>
      <c r="T47" s="126" t="s">
        <v>523</v>
      </c>
      <c r="U47" s="126" t="s">
        <v>907</v>
      </c>
      <c r="V47" s="31" t="s">
        <v>5992</v>
      </c>
      <c r="AA47" s="16" t="s">
        <v>341</v>
      </c>
      <c r="AB47" s="7">
        <v>2311</v>
      </c>
      <c r="AC47" s="13">
        <f t="shared" si="0"/>
        <v>8</v>
      </c>
      <c r="AD47" s="9"/>
      <c r="AH47" s="5"/>
      <c r="AK47" s="9"/>
      <c r="AL47" s="32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</row>
    <row r="48" spans="2:147" ht="15.75">
      <c r="B48" s="13"/>
      <c r="C48" s="31"/>
      <c r="D48" s="32"/>
      <c r="E48" s="153">
        <v>11480941</v>
      </c>
      <c r="F48" s="154"/>
      <c r="G48" s="155" t="s">
        <v>5620</v>
      </c>
      <c r="H48" s="155" t="s">
        <v>5618</v>
      </c>
      <c r="I48" s="155" t="s">
        <v>5619</v>
      </c>
      <c r="J48" s="156">
        <v>475334</v>
      </c>
      <c r="K48" s="154"/>
      <c r="L48" s="154"/>
      <c r="M48" s="156" t="s">
        <v>532</v>
      </c>
      <c r="N48" s="157">
        <v>42</v>
      </c>
      <c r="O48" s="160">
        <v>0.3117</v>
      </c>
      <c r="P48" s="158">
        <v>42405</v>
      </c>
      <c r="Q48" s="155"/>
      <c r="R48" s="157" t="s">
        <v>1871</v>
      </c>
      <c r="S48" s="156" t="s">
        <v>5447</v>
      </c>
      <c r="T48" s="156" t="s">
        <v>523</v>
      </c>
      <c r="U48" s="156" t="s">
        <v>554</v>
      </c>
      <c r="V48" s="157" t="s">
        <v>5698</v>
      </c>
      <c r="AA48" s="16" t="s">
        <v>1365</v>
      </c>
      <c r="AB48" s="16">
        <f>1729</f>
        <v>1729</v>
      </c>
      <c r="AC48" s="13">
        <f t="shared" si="0"/>
        <v>10</v>
      </c>
      <c r="AD48" s="9"/>
      <c r="AH48" s="5"/>
      <c r="AK48" s="9"/>
      <c r="AL48" s="32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</row>
    <row r="49" spans="2:147" ht="15.75">
      <c r="B49" s="13"/>
      <c r="C49" s="31"/>
      <c r="D49" s="32"/>
      <c r="E49" s="153">
        <v>11525596</v>
      </c>
      <c r="F49" s="154"/>
      <c r="G49" s="155" t="s">
        <v>5767</v>
      </c>
      <c r="H49" s="155" t="s">
        <v>5618</v>
      </c>
      <c r="I49" s="155" t="s">
        <v>5619</v>
      </c>
      <c r="J49" s="156">
        <v>475334</v>
      </c>
      <c r="K49" s="154"/>
      <c r="L49" s="154"/>
      <c r="M49" s="156" t="s">
        <v>532</v>
      </c>
      <c r="N49" s="157">
        <v>42</v>
      </c>
      <c r="O49" s="160">
        <v>0.3117</v>
      </c>
      <c r="P49" s="158">
        <v>42492</v>
      </c>
      <c r="Q49" s="158">
        <v>42541</v>
      </c>
      <c r="R49" s="156" t="s">
        <v>1871</v>
      </c>
      <c r="S49" s="156" t="s">
        <v>5447</v>
      </c>
      <c r="T49" s="156" t="s">
        <v>523</v>
      </c>
      <c r="U49" s="156" t="s">
        <v>906</v>
      </c>
      <c r="V49" s="157" t="s">
        <v>5850</v>
      </c>
      <c r="AA49" s="16" t="s">
        <v>2816</v>
      </c>
      <c r="AB49" s="36">
        <v>2324.56</v>
      </c>
      <c r="AC49" s="13">
        <f t="shared" si="0"/>
        <v>12</v>
      </c>
      <c r="AD49" s="9"/>
      <c r="AH49" s="5"/>
      <c r="AK49" s="9"/>
      <c r="AL49" s="32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</row>
    <row r="50" spans="2:147" ht="15.75">
      <c r="B50" s="13"/>
      <c r="C50" s="31"/>
      <c r="D50" s="32"/>
      <c r="E50" s="58">
        <v>292313</v>
      </c>
      <c r="G50" s="54" t="s">
        <v>927</v>
      </c>
      <c r="H50" s="54" t="s">
        <v>3846</v>
      </c>
      <c r="I50" s="54" t="s">
        <v>928</v>
      </c>
      <c r="J50" s="91">
        <v>589622</v>
      </c>
      <c r="K50" s="91"/>
      <c r="L50" s="54" t="s">
        <v>928</v>
      </c>
      <c r="M50" s="31">
        <v>78705</v>
      </c>
      <c r="N50" s="91">
        <v>138</v>
      </c>
      <c r="O50" s="98">
        <v>0.9183</v>
      </c>
      <c r="P50" s="57">
        <v>38800</v>
      </c>
      <c r="Q50" s="57">
        <v>38901</v>
      </c>
      <c r="R50" s="31" t="s">
        <v>2012</v>
      </c>
      <c r="S50" s="92" t="s">
        <v>858</v>
      </c>
      <c r="T50" s="31" t="s">
        <v>859</v>
      </c>
      <c r="U50" s="31" t="s">
        <v>3304</v>
      </c>
      <c r="V50" s="31" t="s">
        <v>1948</v>
      </c>
      <c r="AA50" s="16" t="s">
        <v>2968</v>
      </c>
      <c r="AB50" s="37">
        <v>2481</v>
      </c>
      <c r="AC50" s="13">
        <f aca="true" t="shared" si="1" ref="AC50:AC81">COUNTIF(V$18:V$1213,AA50)</f>
        <v>11</v>
      </c>
      <c r="AD50" s="9"/>
      <c r="AH50" s="5"/>
      <c r="AK50" s="9"/>
      <c r="AL50" s="32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</row>
    <row r="51" spans="2:147" ht="15.75">
      <c r="B51" s="13"/>
      <c r="C51" s="31"/>
      <c r="D51" s="32"/>
      <c r="E51" s="124">
        <v>11565704</v>
      </c>
      <c r="G51" s="125" t="s">
        <v>5896</v>
      </c>
      <c r="H51" s="125" t="s">
        <v>5897</v>
      </c>
      <c r="I51" s="125" t="s">
        <v>5898</v>
      </c>
      <c r="J51" s="126">
        <v>289442</v>
      </c>
      <c r="K51" s="13"/>
      <c r="M51" s="126" t="s">
        <v>534</v>
      </c>
      <c r="N51" s="31">
        <v>36</v>
      </c>
      <c r="O51" s="130">
        <v>0.64</v>
      </c>
      <c r="P51" s="127">
        <v>42566</v>
      </c>
      <c r="Q51" s="13"/>
      <c r="R51" s="31" t="s">
        <v>5539</v>
      </c>
      <c r="S51" s="126" t="s">
        <v>5899</v>
      </c>
      <c r="T51" s="126" t="s">
        <v>119</v>
      </c>
      <c r="U51" s="126" t="s">
        <v>907</v>
      </c>
      <c r="V51" s="31" t="s">
        <v>5992</v>
      </c>
      <c r="AA51" s="16" t="s">
        <v>4234</v>
      </c>
      <c r="AB51" s="37">
        <v>1936</v>
      </c>
      <c r="AC51" s="13">
        <f t="shared" si="1"/>
        <v>13</v>
      </c>
      <c r="AD51" s="9"/>
      <c r="AH51" s="5"/>
      <c r="AK51" s="9"/>
      <c r="AL51" s="32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</row>
    <row r="52" spans="2:147" ht="15.75">
      <c r="B52" s="13"/>
      <c r="C52" s="31"/>
      <c r="D52" s="32"/>
      <c r="E52" s="124">
        <v>10388064</v>
      </c>
      <c r="F52" s="13"/>
      <c r="G52" s="125" t="s">
        <v>2698</v>
      </c>
      <c r="H52" s="125" t="s">
        <v>2696</v>
      </c>
      <c r="I52" s="125" t="s">
        <v>2697</v>
      </c>
      <c r="J52" s="126">
        <v>865088</v>
      </c>
      <c r="K52" s="13"/>
      <c r="L52" s="125"/>
      <c r="M52" s="126" t="s">
        <v>539</v>
      </c>
      <c r="N52" s="60">
        <v>6</v>
      </c>
      <c r="O52" s="130">
        <v>1</v>
      </c>
      <c r="P52" s="127">
        <v>40192</v>
      </c>
      <c r="Q52" s="127">
        <v>40556</v>
      </c>
      <c r="R52" s="126" t="s">
        <v>1972</v>
      </c>
      <c r="S52" s="126" t="s">
        <v>1973</v>
      </c>
      <c r="T52" s="126" t="s">
        <v>2229</v>
      </c>
      <c r="U52" s="126" t="s">
        <v>906</v>
      </c>
      <c r="V52" s="31" t="s">
        <v>942</v>
      </c>
      <c r="AA52" s="16" t="s">
        <v>1753</v>
      </c>
      <c r="AB52" s="37">
        <v>3739</v>
      </c>
      <c r="AC52" s="13">
        <f t="shared" si="1"/>
        <v>15</v>
      </c>
      <c r="AD52" s="9"/>
      <c r="AH52" s="5"/>
      <c r="AK52" s="9"/>
      <c r="AL52" s="32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</row>
    <row r="53" spans="2:147" ht="15.75">
      <c r="B53" s="13"/>
      <c r="C53" s="31"/>
      <c r="D53" s="32"/>
      <c r="E53" s="124">
        <v>10971632</v>
      </c>
      <c r="F53" s="13"/>
      <c r="G53" s="13" t="s">
        <v>4712</v>
      </c>
      <c r="H53" s="125" t="s">
        <v>4713</v>
      </c>
      <c r="I53" s="13" t="s">
        <v>4763</v>
      </c>
      <c r="J53" s="126">
        <v>553130</v>
      </c>
      <c r="K53" s="13"/>
      <c r="M53" s="126">
        <v>78705</v>
      </c>
      <c r="N53" s="4">
        <v>9</v>
      </c>
      <c r="O53" s="51">
        <v>0.3</v>
      </c>
      <c r="P53" s="127">
        <v>41451</v>
      </c>
      <c r="Q53" s="127">
        <v>41879</v>
      </c>
      <c r="R53" s="31" t="s">
        <v>259</v>
      </c>
      <c r="S53" s="31" t="s">
        <v>4740</v>
      </c>
      <c r="T53" s="31" t="s">
        <v>523</v>
      </c>
      <c r="U53" s="31" t="s">
        <v>3304</v>
      </c>
      <c r="V53" s="92" t="s">
        <v>4792</v>
      </c>
      <c r="AA53" s="16" t="s">
        <v>3796</v>
      </c>
      <c r="AB53" s="38">
        <v>1585</v>
      </c>
      <c r="AC53" s="13">
        <f t="shared" si="1"/>
        <v>5</v>
      </c>
      <c r="AD53" s="9"/>
      <c r="AH53" s="5"/>
      <c r="AK53" s="9"/>
      <c r="AL53" s="32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</row>
    <row r="54" spans="2:147" ht="15.75">
      <c r="B54" s="13"/>
      <c r="C54" s="31"/>
      <c r="D54" s="32"/>
      <c r="E54" s="58">
        <v>247088</v>
      </c>
      <c r="G54" s="54" t="s">
        <v>4184</v>
      </c>
      <c r="H54" s="54" t="s">
        <v>4185</v>
      </c>
      <c r="I54" s="54" t="s">
        <v>3545</v>
      </c>
      <c r="J54" s="91"/>
      <c r="K54" s="91"/>
      <c r="L54" s="13" t="s">
        <v>3546</v>
      </c>
      <c r="M54" s="71">
        <v>78705</v>
      </c>
      <c r="N54" s="31">
        <v>6</v>
      </c>
      <c r="O54" s="51">
        <v>0.18</v>
      </c>
      <c r="P54" s="57">
        <v>38376</v>
      </c>
      <c r="Q54" s="57">
        <v>38440</v>
      </c>
      <c r="R54" s="31" t="s">
        <v>1149</v>
      </c>
      <c r="S54" s="31" t="s">
        <v>3547</v>
      </c>
      <c r="T54" s="84" t="s">
        <v>2834</v>
      </c>
      <c r="U54" s="31" t="s">
        <v>3304</v>
      </c>
      <c r="V54" s="31" t="s">
        <v>2447</v>
      </c>
      <c r="AA54" s="16" t="s">
        <v>1081</v>
      </c>
      <c r="AB54" s="31">
        <v>3662</v>
      </c>
      <c r="AC54" s="13">
        <f t="shared" si="1"/>
        <v>10</v>
      </c>
      <c r="AD54" s="9"/>
      <c r="AH54" s="5"/>
      <c r="AK54" s="9"/>
      <c r="AL54" s="32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</row>
    <row r="55" spans="1:147" ht="15.75">
      <c r="A55" s="124"/>
      <c r="B55" s="31"/>
      <c r="D55" s="32"/>
      <c r="E55" s="124">
        <v>10725295</v>
      </c>
      <c r="F55" s="13"/>
      <c r="G55" s="125" t="s">
        <v>1851</v>
      </c>
      <c r="H55" s="125" t="s">
        <v>1850</v>
      </c>
      <c r="I55" s="125" t="s">
        <v>4618</v>
      </c>
      <c r="J55" s="126">
        <v>129812</v>
      </c>
      <c r="K55" s="125"/>
      <c r="M55" s="126" t="s">
        <v>4073</v>
      </c>
      <c r="N55" s="31">
        <v>370</v>
      </c>
      <c r="O55" s="130">
        <v>0.972</v>
      </c>
      <c r="P55" s="127">
        <v>40963</v>
      </c>
      <c r="Q55" s="127">
        <v>41226</v>
      </c>
      <c r="R55" s="126" t="s">
        <v>259</v>
      </c>
      <c r="S55" s="126" t="s">
        <v>3692</v>
      </c>
      <c r="T55" s="126" t="s">
        <v>1864</v>
      </c>
      <c r="U55" s="92" t="s">
        <v>3304</v>
      </c>
      <c r="V55" s="31" t="s">
        <v>4391</v>
      </c>
      <c r="AA55" s="16" t="s">
        <v>1082</v>
      </c>
      <c r="AB55" s="31">
        <v>4143</v>
      </c>
      <c r="AC55" s="13">
        <f t="shared" si="1"/>
        <v>21</v>
      </c>
      <c r="AD55" s="9"/>
      <c r="AH55" s="5"/>
      <c r="AK55" s="9"/>
      <c r="AL55" s="32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</row>
    <row r="56" spans="2:147" ht="15.75">
      <c r="B56" s="13"/>
      <c r="C56" s="31"/>
      <c r="D56" s="32"/>
      <c r="E56" s="58">
        <v>282873</v>
      </c>
      <c r="G56" s="54" t="s">
        <v>3337</v>
      </c>
      <c r="H56" s="54" t="s">
        <v>3916</v>
      </c>
      <c r="I56" s="13" t="s">
        <v>3907</v>
      </c>
      <c r="J56" s="31">
        <v>664898</v>
      </c>
      <c r="L56" s="54" t="s">
        <v>3338</v>
      </c>
      <c r="M56" s="31">
        <v>78704</v>
      </c>
      <c r="N56" s="91">
        <v>137</v>
      </c>
      <c r="O56" s="51">
        <v>1.8</v>
      </c>
      <c r="P56" s="57">
        <v>38498</v>
      </c>
      <c r="Q56" s="57">
        <v>38742</v>
      </c>
      <c r="R56" s="31" t="s">
        <v>596</v>
      </c>
      <c r="S56" s="31" t="s">
        <v>3917</v>
      </c>
      <c r="T56" s="92" t="s">
        <v>1121</v>
      </c>
      <c r="U56" s="92" t="s">
        <v>3304</v>
      </c>
      <c r="V56" s="31" t="s">
        <v>3016</v>
      </c>
      <c r="AA56" s="16" t="s">
        <v>3002</v>
      </c>
      <c r="AB56" s="31">
        <v>3241</v>
      </c>
      <c r="AC56" s="13">
        <f t="shared" si="1"/>
        <v>9</v>
      </c>
      <c r="AD56" s="9"/>
      <c r="AH56" s="5"/>
      <c r="AK56" s="9"/>
      <c r="AL56" s="32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</row>
    <row r="57" spans="1:147" ht="15.75">
      <c r="A57" s="58"/>
      <c r="B57" s="31"/>
      <c r="C57" s="31"/>
      <c r="D57" s="32"/>
      <c r="E57" s="153">
        <v>10897522</v>
      </c>
      <c r="F57" s="154"/>
      <c r="G57" s="155" t="s">
        <v>4682</v>
      </c>
      <c r="H57" s="155" t="s">
        <v>2913</v>
      </c>
      <c r="I57" s="155" t="s">
        <v>921</v>
      </c>
      <c r="J57" s="156">
        <v>216823</v>
      </c>
      <c r="K57" s="154"/>
      <c r="L57" s="154"/>
      <c r="M57" s="156" t="s">
        <v>3923</v>
      </c>
      <c r="N57" s="159">
        <v>34</v>
      </c>
      <c r="O57" s="160">
        <v>3.32</v>
      </c>
      <c r="P57" s="158">
        <v>41320</v>
      </c>
      <c r="Q57" s="158">
        <v>41611</v>
      </c>
      <c r="R57" s="156" t="s">
        <v>4463</v>
      </c>
      <c r="S57" s="156" t="s">
        <v>126</v>
      </c>
      <c r="T57" s="156" t="s">
        <v>1970</v>
      </c>
      <c r="U57" s="92" t="s">
        <v>3304</v>
      </c>
      <c r="V57" s="157" t="s">
        <v>4707</v>
      </c>
      <c r="AA57" s="16" t="s">
        <v>4003</v>
      </c>
      <c r="AB57" s="31">
        <v>1391</v>
      </c>
      <c r="AC57" s="13">
        <f t="shared" si="1"/>
        <v>13</v>
      </c>
      <c r="AD57" s="9"/>
      <c r="AH57" s="5"/>
      <c r="AK57" s="9"/>
      <c r="AL57" s="32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</row>
    <row r="58" spans="2:147" ht="15.75">
      <c r="B58" s="13"/>
      <c r="C58" s="31"/>
      <c r="D58" s="32"/>
      <c r="E58" s="124">
        <v>10691630</v>
      </c>
      <c r="F58" s="13"/>
      <c r="G58" s="125" t="s">
        <v>1150</v>
      </c>
      <c r="H58" s="125" t="s">
        <v>2913</v>
      </c>
      <c r="I58" s="125" t="s">
        <v>1151</v>
      </c>
      <c r="J58" s="126">
        <v>216823</v>
      </c>
      <c r="K58" s="125"/>
      <c r="M58" s="126" t="s">
        <v>3923</v>
      </c>
      <c r="N58" s="126">
        <v>34</v>
      </c>
      <c r="O58" s="130">
        <v>3.32</v>
      </c>
      <c r="P58" s="57">
        <v>40886</v>
      </c>
      <c r="Q58" s="13"/>
      <c r="R58" s="126" t="s">
        <v>4221</v>
      </c>
      <c r="S58" s="126" t="s">
        <v>126</v>
      </c>
      <c r="T58" s="126" t="s">
        <v>1970</v>
      </c>
      <c r="U58" s="126" t="s">
        <v>554</v>
      </c>
      <c r="V58" s="31" t="s">
        <v>656</v>
      </c>
      <c r="AA58" s="16" t="s">
        <v>2300</v>
      </c>
      <c r="AB58" s="31">
        <v>1267</v>
      </c>
      <c r="AC58" s="13">
        <f t="shared" si="1"/>
        <v>8</v>
      </c>
      <c r="AD58" s="9"/>
      <c r="AH58" s="5"/>
      <c r="AK58" s="9"/>
      <c r="AL58" s="32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</row>
    <row r="59" spans="2:147" ht="15.75">
      <c r="B59" s="13"/>
      <c r="C59" s="31"/>
      <c r="D59" s="32"/>
      <c r="E59" s="32">
        <v>10321968</v>
      </c>
      <c r="F59" s="13"/>
      <c r="G59" s="13" t="s">
        <v>1348</v>
      </c>
      <c r="H59" s="13" t="s">
        <v>1346</v>
      </c>
      <c r="I59" s="13" t="s">
        <v>1347</v>
      </c>
      <c r="J59" s="31">
        <v>628892</v>
      </c>
      <c r="K59" s="13"/>
      <c r="M59" s="31" t="s">
        <v>532</v>
      </c>
      <c r="N59" s="31">
        <v>5</v>
      </c>
      <c r="O59" s="51">
        <v>0.17</v>
      </c>
      <c r="P59" s="57">
        <v>40030</v>
      </c>
      <c r="Q59" s="57">
        <v>40210</v>
      </c>
      <c r="R59" s="31" t="s">
        <v>1655</v>
      </c>
      <c r="S59" s="31" t="s">
        <v>1300</v>
      </c>
      <c r="T59" s="31" t="s">
        <v>1301</v>
      </c>
      <c r="U59" s="92" t="s">
        <v>3304</v>
      </c>
      <c r="V59" s="31" t="s">
        <v>3354</v>
      </c>
      <c r="AA59" s="16" t="s">
        <v>2301</v>
      </c>
      <c r="AB59" s="40">
        <v>1777</v>
      </c>
      <c r="AC59" s="13">
        <f t="shared" si="1"/>
        <v>12</v>
      </c>
      <c r="AD59" s="9"/>
      <c r="AH59" s="5"/>
      <c r="AK59" s="9"/>
      <c r="AL59" s="32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</row>
    <row r="60" spans="2:147" ht="15.75">
      <c r="B60" s="13"/>
      <c r="C60" s="31"/>
      <c r="D60" s="32"/>
      <c r="E60" s="153" t="s">
        <v>5872</v>
      </c>
      <c r="F60" s="154"/>
      <c r="G60" s="155" t="s">
        <v>5859</v>
      </c>
      <c r="H60" s="155" t="s">
        <v>5873</v>
      </c>
      <c r="I60" s="155" t="s">
        <v>5490</v>
      </c>
      <c r="J60" s="156">
        <v>879584</v>
      </c>
      <c r="K60" s="154"/>
      <c r="L60" s="154"/>
      <c r="M60" s="156" t="s">
        <v>534</v>
      </c>
      <c r="N60" s="156">
        <v>18</v>
      </c>
      <c r="O60" s="160">
        <v>0.99</v>
      </c>
      <c r="P60" s="158">
        <v>42251</v>
      </c>
      <c r="Q60" s="154"/>
      <c r="R60" s="156" t="s">
        <v>4463</v>
      </c>
      <c r="S60" s="156" t="s">
        <v>5537</v>
      </c>
      <c r="T60" s="156" t="s">
        <v>4683</v>
      </c>
      <c r="U60" s="156" t="s">
        <v>5521</v>
      </c>
      <c r="V60" s="157" t="s">
        <v>5568</v>
      </c>
      <c r="AA60" s="16" t="s">
        <v>3739</v>
      </c>
      <c r="AB60" s="31">
        <v>1171</v>
      </c>
      <c r="AC60" s="13">
        <f t="shared" si="1"/>
        <v>8</v>
      </c>
      <c r="AD60" s="9"/>
      <c r="AH60" s="5"/>
      <c r="AK60" s="9"/>
      <c r="AL60" s="32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</row>
    <row r="61" spans="1:147" ht="15.75">
      <c r="A61" s="124"/>
      <c r="B61" s="13"/>
      <c r="C61" s="125"/>
      <c r="D61" s="32"/>
      <c r="E61" s="124">
        <v>11328407</v>
      </c>
      <c r="F61" s="13"/>
      <c r="G61" s="125" t="s">
        <v>5403</v>
      </c>
      <c r="H61" s="125" t="s">
        <v>5404</v>
      </c>
      <c r="I61" s="125" t="s">
        <v>5402</v>
      </c>
      <c r="J61" s="126">
        <v>142160</v>
      </c>
      <c r="K61" s="13"/>
      <c r="M61" s="126" t="s">
        <v>539</v>
      </c>
      <c r="N61" s="31">
        <v>53</v>
      </c>
      <c r="O61" s="130">
        <v>2.92</v>
      </c>
      <c r="P61" s="127">
        <v>42107</v>
      </c>
      <c r="Q61" s="127">
        <v>42404</v>
      </c>
      <c r="R61" s="126" t="s">
        <v>5251</v>
      </c>
      <c r="S61" s="126" t="s">
        <v>5440</v>
      </c>
      <c r="T61" s="31" t="s">
        <v>2223</v>
      </c>
      <c r="U61" s="126" t="s">
        <v>906</v>
      </c>
      <c r="V61" s="92" t="s">
        <v>5462</v>
      </c>
      <c r="AA61" s="16" t="s">
        <v>2008</v>
      </c>
      <c r="AB61" s="31">
        <v>903</v>
      </c>
      <c r="AC61" s="13">
        <f t="shared" si="1"/>
        <v>12</v>
      </c>
      <c r="AD61" s="9"/>
      <c r="AH61" s="5"/>
      <c r="AK61" s="9"/>
      <c r="AL61" s="32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</row>
    <row r="62" spans="2:147" ht="15.75">
      <c r="B62" s="13"/>
      <c r="C62" s="31"/>
      <c r="D62" s="32"/>
      <c r="E62" s="32">
        <v>10072746</v>
      </c>
      <c r="G62" s="13" t="s">
        <v>3650</v>
      </c>
      <c r="H62" s="13" t="s">
        <v>3368</v>
      </c>
      <c r="I62" s="13" t="s">
        <v>3369</v>
      </c>
      <c r="L62" s="34"/>
      <c r="M62" s="31" t="s">
        <v>539</v>
      </c>
      <c r="N62" s="91">
        <v>11</v>
      </c>
      <c r="O62" s="98">
        <v>1.1</v>
      </c>
      <c r="P62" s="57">
        <v>39343</v>
      </c>
      <c r="Q62" s="13"/>
      <c r="R62" s="31" t="s">
        <v>1286</v>
      </c>
      <c r="S62" s="92" t="s">
        <v>1109</v>
      </c>
      <c r="T62" s="31" t="s">
        <v>1110</v>
      </c>
      <c r="U62" s="31" t="s">
        <v>554</v>
      </c>
      <c r="V62" s="92" t="s">
        <v>4072</v>
      </c>
      <c r="AA62" s="16" t="s">
        <v>2007</v>
      </c>
      <c r="AB62" s="31">
        <v>1675</v>
      </c>
      <c r="AC62" s="13">
        <f t="shared" si="1"/>
        <v>11</v>
      </c>
      <c r="AD62" s="9"/>
      <c r="AH62" s="5"/>
      <c r="AK62" s="9"/>
      <c r="AL62" s="32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</row>
    <row r="63" spans="2:147" ht="15.75">
      <c r="B63" s="13"/>
      <c r="C63" s="31"/>
      <c r="D63" s="32"/>
      <c r="E63" s="124">
        <v>11113106</v>
      </c>
      <c r="F63" s="13"/>
      <c r="G63" s="125" t="s">
        <v>4951</v>
      </c>
      <c r="H63" s="125" t="s">
        <v>4949</v>
      </c>
      <c r="I63" s="125" t="s">
        <v>4950</v>
      </c>
      <c r="J63" s="126">
        <v>5091861</v>
      </c>
      <c r="K63" s="13"/>
      <c r="M63" s="31">
        <v>78704</v>
      </c>
      <c r="N63" s="31">
        <v>20</v>
      </c>
      <c r="O63" s="51">
        <v>0.304</v>
      </c>
      <c r="P63" s="127">
        <v>41726</v>
      </c>
      <c r="Q63" s="127">
        <v>42060</v>
      </c>
      <c r="R63" s="31" t="s">
        <v>1871</v>
      </c>
      <c r="S63" s="126" t="s">
        <v>4981</v>
      </c>
      <c r="T63" s="126" t="s">
        <v>4683</v>
      </c>
      <c r="U63" s="92" t="s">
        <v>177</v>
      </c>
      <c r="V63" s="31" t="s">
        <v>5003</v>
      </c>
      <c r="AA63" s="16" t="s">
        <v>470</v>
      </c>
      <c r="AB63" s="40">
        <v>379</v>
      </c>
      <c r="AC63" s="13">
        <f t="shared" si="1"/>
        <v>7</v>
      </c>
      <c r="AD63" s="9"/>
      <c r="AH63" s="5"/>
      <c r="AK63" s="9"/>
      <c r="AL63" s="32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</row>
    <row r="64" spans="2:147" ht="15.75">
      <c r="B64" s="13"/>
      <c r="C64" s="31"/>
      <c r="D64" s="32"/>
      <c r="E64" s="124">
        <v>11294791</v>
      </c>
      <c r="F64" s="13"/>
      <c r="G64" s="125" t="s">
        <v>5309</v>
      </c>
      <c r="H64" s="125" t="s">
        <v>5311</v>
      </c>
      <c r="I64" s="125" t="s">
        <v>5310</v>
      </c>
      <c r="J64" s="125">
        <v>5124169</v>
      </c>
      <c r="K64" s="13"/>
      <c r="M64" s="126" t="s">
        <v>534</v>
      </c>
      <c r="N64" s="31">
        <v>12</v>
      </c>
      <c r="O64" s="130">
        <v>0.53</v>
      </c>
      <c r="P64" s="127">
        <v>42052</v>
      </c>
      <c r="Q64" s="127">
        <v>42289</v>
      </c>
      <c r="R64" s="31" t="s">
        <v>4076</v>
      </c>
      <c r="S64" s="126" t="s">
        <v>5356</v>
      </c>
      <c r="T64" s="126" t="s">
        <v>5357</v>
      </c>
      <c r="U64" s="92" t="s">
        <v>177</v>
      </c>
      <c r="V64" s="31" t="s">
        <v>5386</v>
      </c>
      <c r="AA64" s="16" t="s">
        <v>4018</v>
      </c>
      <c r="AB64" s="31">
        <v>351</v>
      </c>
      <c r="AC64" s="13">
        <f t="shared" si="1"/>
        <v>4</v>
      </c>
      <c r="AD64" s="9"/>
      <c r="AE64" s="9"/>
      <c r="AF64" s="6"/>
      <c r="AG64" s="9"/>
      <c r="AH64" s="5"/>
      <c r="AK64" s="9"/>
      <c r="AL64" s="32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</row>
    <row r="65" spans="2:147" ht="15.75">
      <c r="B65" s="13"/>
      <c r="C65" s="31"/>
      <c r="D65" s="32"/>
      <c r="E65" s="58">
        <v>10563338</v>
      </c>
      <c r="G65" s="55" t="s">
        <v>4089</v>
      </c>
      <c r="H65" s="55" t="s">
        <v>4087</v>
      </c>
      <c r="I65" s="55" t="s">
        <v>4090</v>
      </c>
      <c r="J65" s="91">
        <v>625400</v>
      </c>
      <c r="K65" s="91"/>
      <c r="M65" s="71">
        <v>78701</v>
      </c>
      <c r="N65" s="31">
        <v>277</v>
      </c>
      <c r="O65" s="51">
        <v>1.385</v>
      </c>
      <c r="P65" s="57">
        <v>40624</v>
      </c>
      <c r="Q65" s="57">
        <v>40785</v>
      </c>
      <c r="R65" s="31" t="s">
        <v>2126</v>
      </c>
      <c r="S65" s="31" t="s">
        <v>4088</v>
      </c>
      <c r="T65" s="84" t="s">
        <v>2223</v>
      </c>
      <c r="U65" s="92" t="s">
        <v>3304</v>
      </c>
      <c r="V65" s="92" t="s">
        <v>2556</v>
      </c>
      <c r="AA65" s="16" t="s">
        <v>387</v>
      </c>
      <c r="AB65" s="31">
        <v>360</v>
      </c>
      <c r="AC65" s="13">
        <f t="shared" si="1"/>
        <v>2</v>
      </c>
      <c r="AD65" s="9"/>
      <c r="AE65" s="9"/>
      <c r="AF65" s="6"/>
      <c r="AG65" s="9"/>
      <c r="AH65" s="5"/>
      <c r="AK65" s="9"/>
      <c r="AL65" s="32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</row>
    <row r="66" spans="1:147" ht="15.75">
      <c r="A66" s="124"/>
      <c r="B66" s="31"/>
      <c r="D66" s="32"/>
      <c r="E66" s="124">
        <v>10915139</v>
      </c>
      <c r="F66" s="13"/>
      <c r="G66" s="125" t="s">
        <v>4654</v>
      </c>
      <c r="H66" s="125" t="s">
        <v>4652</v>
      </c>
      <c r="I66" s="125" t="s">
        <v>4653</v>
      </c>
      <c r="J66" s="126">
        <v>335096</v>
      </c>
      <c r="K66" s="13"/>
      <c r="M66" s="126" t="s">
        <v>539</v>
      </c>
      <c r="N66" s="4">
        <v>17</v>
      </c>
      <c r="O66" s="130">
        <v>1.44</v>
      </c>
      <c r="P66" s="127">
        <v>41351</v>
      </c>
      <c r="Q66" s="152" t="s">
        <v>4999</v>
      </c>
      <c r="R66" s="126" t="s">
        <v>259</v>
      </c>
      <c r="S66" s="126" t="s">
        <v>4635</v>
      </c>
      <c r="T66" s="126" t="s">
        <v>119</v>
      </c>
      <c r="U66" s="31" t="s">
        <v>906</v>
      </c>
      <c r="V66" s="31" t="s">
        <v>4707</v>
      </c>
      <c r="AA66" s="16" t="s">
        <v>2648</v>
      </c>
      <c r="AB66" s="31">
        <v>593</v>
      </c>
      <c r="AC66" s="13">
        <f t="shared" si="1"/>
        <v>7</v>
      </c>
      <c r="AD66" s="9"/>
      <c r="AE66" s="9"/>
      <c r="AF66" s="6"/>
      <c r="AG66" s="9"/>
      <c r="AH66" s="5"/>
      <c r="AK66" s="9"/>
      <c r="AL66" s="32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</row>
    <row r="67" spans="2:147" ht="15.75">
      <c r="B67" s="13"/>
      <c r="C67" s="31"/>
      <c r="D67" s="32"/>
      <c r="E67" s="32" t="s">
        <v>2052</v>
      </c>
      <c r="G67" s="13" t="s">
        <v>393</v>
      </c>
      <c r="H67" s="13" t="s">
        <v>2051</v>
      </c>
      <c r="I67" s="13" t="s">
        <v>43</v>
      </c>
      <c r="J67" s="31">
        <v>335096</v>
      </c>
      <c r="M67" s="31">
        <v>78704</v>
      </c>
      <c r="N67" s="31">
        <v>23</v>
      </c>
      <c r="O67" s="51">
        <v>1.45</v>
      </c>
      <c r="P67" s="57">
        <v>39524</v>
      </c>
      <c r="Q67" s="13"/>
      <c r="R67" s="31" t="s">
        <v>4076</v>
      </c>
      <c r="S67" s="92" t="s">
        <v>2080</v>
      </c>
      <c r="T67" s="31" t="s">
        <v>2081</v>
      </c>
      <c r="U67" s="126" t="s">
        <v>554</v>
      </c>
      <c r="V67" s="31" t="s">
        <v>3888</v>
      </c>
      <c r="AA67" s="16" t="s">
        <v>2864</v>
      </c>
      <c r="AB67" s="31">
        <v>872</v>
      </c>
      <c r="AC67" s="13">
        <f t="shared" si="1"/>
        <v>8</v>
      </c>
      <c r="AD67" s="9"/>
      <c r="AE67" s="9"/>
      <c r="AF67" s="6"/>
      <c r="AG67" s="9"/>
      <c r="AH67" s="5"/>
      <c r="AK67" s="9"/>
      <c r="AL67" s="32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</row>
    <row r="68" spans="2:147" ht="15.75">
      <c r="B68" s="13"/>
      <c r="C68" s="31"/>
      <c r="D68" s="32"/>
      <c r="E68" s="153">
        <v>11413820</v>
      </c>
      <c r="F68" s="154"/>
      <c r="G68" s="155" t="s">
        <v>5494</v>
      </c>
      <c r="H68" s="155" t="s">
        <v>5495</v>
      </c>
      <c r="I68" s="155" t="s">
        <v>5493</v>
      </c>
      <c r="J68" s="156">
        <v>904916</v>
      </c>
      <c r="K68" s="154"/>
      <c r="L68" s="154"/>
      <c r="M68" s="156" t="s">
        <v>539</v>
      </c>
      <c r="N68" s="156">
        <v>43</v>
      </c>
      <c r="O68" s="160">
        <v>1.905</v>
      </c>
      <c r="P68" s="158">
        <v>42257</v>
      </c>
      <c r="Q68" s="154"/>
      <c r="R68" s="156" t="s">
        <v>5251</v>
      </c>
      <c r="S68" s="156" t="s">
        <v>4806</v>
      </c>
      <c r="T68" s="156" t="s">
        <v>1859</v>
      </c>
      <c r="U68" s="156" t="s">
        <v>5521</v>
      </c>
      <c r="V68" s="157" t="s">
        <v>5568</v>
      </c>
      <c r="AA68" s="16" t="s">
        <v>3991</v>
      </c>
      <c r="AB68" s="31">
        <v>422</v>
      </c>
      <c r="AC68" s="13">
        <f t="shared" si="1"/>
        <v>8</v>
      </c>
      <c r="AD68" s="9"/>
      <c r="AE68" s="9"/>
      <c r="AF68" s="6"/>
      <c r="AG68" s="9"/>
      <c r="AH68" s="5"/>
      <c r="AK68" s="9"/>
      <c r="AL68" s="32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</row>
    <row r="69" spans="1:147" ht="15.75">
      <c r="A69" s="58"/>
      <c r="B69" s="31"/>
      <c r="D69" s="32"/>
      <c r="E69" s="124">
        <v>10861677</v>
      </c>
      <c r="F69" s="13"/>
      <c r="G69" s="125" t="s">
        <v>4550</v>
      </c>
      <c r="H69" s="125" t="s">
        <v>5612</v>
      </c>
      <c r="I69" s="125" t="s">
        <v>4549</v>
      </c>
      <c r="J69" s="126">
        <v>249896</v>
      </c>
      <c r="K69" s="13"/>
      <c r="M69" s="126" t="s">
        <v>539</v>
      </c>
      <c r="N69" s="31">
        <v>215</v>
      </c>
      <c r="O69" s="130">
        <v>1.5327</v>
      </c>
      <c r="P69" s="127">
        <v>41234</v>
      </c>
      <c r="Q69" s="127">
        <v>41463</v>
      </c>
      <c r="R69" s="31" t="s">
        <v>1871</v>
      </c>
      <c r="S69" s="126" t="s">
        <v>4598</v>
      </c>
      <c r="T69" s="126" t="s">
        <v>2223</v>
      </c>
      <c r="U69" s="31" t="s">
        <v>3304</v>
      </c>
      <c r="V69" s="31" t="s">
        <v>4636</v>
      </c>
      <c r="AA69" s="16" t="s">
        <v>589</v>
      </c>
      <c r="AB69" s="31">
        <v>1276</v>
      </c>
      <c r="AC69" s="13">
        <f t="shared" si="1"/>
        <v>15</v>
      </c>
      <c r="AD69" s="9"/>
      <c r="AE69" s="9"/>
      <c r="AF69" s="6"/>
      <c r="AG69" s="9"/>
      <c r="AH69" s="5"/>
      <c r="AK69" s="9"/>
      <c r="AL69" s="32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</row>
    <row r="70" spans="2:147" ht="15.75">
      <c r="B70" s="13"/>
      <c r="C70" s="31"/>
      <c r="D70" s="32"/>
      <c r="E70" s="58">
        <v>289762</v>
      </c>
      <c r="G70" s="54" t="s">
        <v>810</v>
      </c>
      <c r="H70" s="54" t="s">
        <v>8</v>
      </c>
      <c r="I70" s="54" t="s">
        <v>811</v>
      </c>
      <c r="J70" s="91"/>
      <c r="K70" s="91"/>
      <c r="L70" s="54" t="s">
        <v>811</v>
      </c>
      <c r="M70" s="31">
        <v>78734</v>
      </c>
      <c r="N70" s="91">
        <v>18</v>
      </c>
      <c r="O70" s="98">
        <v>4</v>
      </c>
      <c r="P70" s="57">
        <v>38785</v>
      </c>
      <c r="R70" s="31" t="s">
        <v>4076</v>
      </c>
      <c r="S70" s="31" t="s">
        <v>865</v>
      </c>
      <c r="T70" s="84" t="s">
        <v>866</v>
      </c>
      <c r="U70" s="31" t="s">
        <v>554</v>
      </c>
      <c r="V70" s="31" t="s">
        <v>1948</v>
      </c>
      <c r="AA70" s="16" t="s">
        <v>2447</v>
      </c>
      <c r="AB70" s="31">
        <v>1868</v>
      </c>
      <c r="AC70" s="13">
        <f t="shared" si="1"/>
        <v>15</v>
      </c>
      <c r="AD70" s="9"/>
      <c r="AE70" s="9"/>
      <c r="AF70" s="6"/>
      <c r="AG70" s="9"/>
      <c r="AH70" s="5"/>
      <c r="AK70" s="9"/>
      <c r="AL70" s="32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</row>
    <row r="71" spans="2:147" ht="15.75">
      <c r="B71" s="13"/>
      <c r="C71" s="31"/>
      <c r="D71" s="32"/>
      <c r="E71" s="153" t="s">
        <v>5865</v>
      </c>
      <c r="F71" s="154"/>
      <c r="G71" s="155" t="s">
        <v>5856</v>
      </c>
      <c r="H71" s="155" t="s">
        <v>5866</v>
      </c>
      <c r="I71" s="155" t="s">
        <v>5472</v>
      </c>
      <c r="J71" s="156">
        <v>879344</v>
      </c>
      <c r="K71" s="154"/>
      <c r="L71" s="154"/>
      <c r="M71" s="156" t="s">
        <v>3635</v>
      </c>
      <c r="N71" s="156">
        <v>239</v>
      </c>
      <c r="O71" s="160">
        <v>0.41</v>
      </c>
      <c r="P71" s="158">
        <v>42223</v>
      </c>
      <c r="Q71" s="154"/>
      <c r="R71" s="156" t="s">
        <v>1871</v>
      </c>
      <c r="S71" s="156" t="s">
        <v>5528</v>
      </c>
      <c r="T71" s="156" t="s">
        <v>4683</v>
      </c>
      <c r="U71" s="156" t="s">
        <v>5521</v>
      </c>
      <c r="V71" s="157" t="s">
        <v>5568</v>
      </c>
      <c r="AA71" s="16" t="s">
        <v>3016</v>
      </c>
      <c r="AB71" s="31">
        <v>1822</v>
      </c>
      <c r="AC71" s="13">
        <f t="shared" si="1"/>
        <v>14</v>
      </c>
      <c r="AD71" s="9"/>
      <c r="AE71" s="9"/>
      <c r="AF71" s="6"/>
      <c r="AG71" s="9"/>
      <c r="AH71" s="5"/>
      <c r="AK71" s="9"/>
      <c r="AL71" s="32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</row>
    <row r="72" spans="2:147" ht="15.75">
      <c r="B72" s="13"/>
      <c r="C72" s="31"/>
      <c r="D72" s="32"/>
      <c r="E72" s="124">
        <v>10711747</v>
      </c>
      <c r="F72" s="13"/>
      <c r="G72" s="125" t="s">
        <v>1833</v>
      </c>
      <c r="H72" s="125" t="s">
        <v>4812</v>
      </c>
      <c r="I72" s="125" t="s">
        <v>1834</v>
      </c>
      <c r="J72" s="126">
        <v>362546</v>
      </c>
      <c r="K72" s="125"/>
      <c r="M72" s="126" t="s">
        <v>534</v>
      </c>
      <c r="N72" s="31">
        <v>27</v>
      </c>
      <c r="O72" s="130">
        <v>0.33</v>
      </c>
      <c r="P72" s="127">
        <v>40938</v>
      </c>
      <c r="Q72" s="127">
        <v>41340</v>
      </c>
      <c r="R72" s="126" t="s">
        <v>259</v>
      </c>
      <c r="S72" s="126" t="s">
        <v>3682</v>
      </c>
      <c r="T72" s="126" t="s">
        <v>1861</v>
      </c>
      <c r="U72" s="31" t="s">
        <v>3304</v>
      </c>
      <c r="V72" s="31" t="s">
        <v>4391</v>
      </c>
      <c r="AA72" s="16" t="s">
        <v>730</v>
      </c>
      <c r="AB72" s="31">
        <v>4131</v>
      </c>
      <c r="AC72" s="13">
        <f t="shared" si="1"/>
        <v>29</v>
      </c>
      <c r="AD72" s="9"/>
      <c r="AE72" s="9"/>
      <c r="AF72" s="6"/>
      <c r="AG72" s="9"/>
      <c r="AH72" s="5"/>
      <c r="AK72" s="9"/>
      <c r="AL72" s="32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</row>
    <row r="73" spans="1:147" ht="15.75">
      <c r="A73" s="189"/>
      <c r="B73" s="189"/>
      <c r="D73" s="32"/>
      <c r="E73" s="153" t="s">
        <v>4974</v>
      </c>
      <c r="F73" s="154"/>
      <c r="G73" s="155" t="s">
        <v>4935</v>
      </c>
      <c r="H73" s="155" t="s">
        <v>4975</v>
      </c>
      <c r="I73" s="155" t="s">
        <v>4651</v>
      </c>
      <c r="J73" s="156">
        <v>3347187</v>
      </c>
      <c r="K73" s="154"/>
      <c r="L73" s="154"/>
      <c r="M73" s="156" t="s">
        <v>539</v>
      </c>
      <c r="N73" s="159">
        <v>4</v>
      </c>
      <c r="O73" s="160">
        <v>0.45</v>
      </c>
      <c r="P73" s="158">
        <v>41333</v>
      </c>
      <c r="Q73" s="158">
        <v>41899</v>
      </c>
      <c r="R73" s="156" t="s">
        <v>1871</v>
      </c>
      <c r="S73" s="156" t="s">
        <v>517</v>
      </c>
      <c r="T73" s="156" t="s">
        <v>516</v>
      </c>
      <c r="U73" s="157" t="s">
        <v>906</v>
      </c>
      <c r="V73" s="157" t="s">
        <v>4707</v>
      </c>
      <c r="AA73" s="16" t="s">
        <v>3600</v>
      </c>
      <c r="AB73" s="31">
        <v>1955</v>
      </c>
      <c r="AC73" s="13">
        <f t="shared" si="1"/>
        <v>12</v>
      </c>
      <c r="AD73" s="9"/>
      <c r="AE73" s="9"/>
      <c r="AF73" s="6"/>
      <c r="AG73" s="9"/>
      <c r="AH73" s="5"/>
      <c r="AK73" s="9"/>
      <c r="AL73" s="3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</row>
    <row r="74" spans="1:147" ht="15.75">
      <c r="A74" s="124"/>
      <c r="B74" s="13"/>
      <c r="C74" s="125"/>
      <c r="D74" s="32"/>
      <c r="E74" s="58">
        <v>10047565</v>
      </c>
      <c r="G74" s="54" t="s">
        <v>1102</v>
      </c>
      <c r="H74" s="54" t="s">
        <v>1098</v>
      </c>
      <c r="I74" s="54" t="s">
        <v>1103</v>
      </c>
      <c r="J74" s="91">
        <v>3301130</v>
      </c>
      <c r="K74" s="91"/>
      <c r="L74" s="54" t="s">
        <v>1103</v>
      </c>
      <c r="M74" s="91">
        <v>78751</v>
      </c>
      <c r="N74" s="91">
        <v>5</v>
      </c>
      <c r="O74" s="98">
        <v>0.283</v>
      </c>
      <c r="P74" s="57">
        <v>39261</v>
      </c>
      <c r="Q74" s="112">
        <v>39492</v>
      </c>
      <c r="R74" s="92" t="s">
        <v>1286</v>
      </c>
      <c r="S74" s="92" t="s">
        <v>1109</v>
      </c>
      <c r="T74" s="31" t="s">
        <v>1110</v>
      </c>
      <c r="U74" s="31" t="s">
        <v>3304</v>
      </c>
      <c r="V74" s="92" t="s">
        <v>2258</v>
      </c>
      <c r="AA74" s="16" t="s">
        <v>1948</v>
      </c>
      <c r="AB74" s="31">
        <v>2923</v>
      </c>
      <c r="AC74" s="13">
        <f t="shared" si="1"/>
        <v>20</v>
      </c>
      <c r="AD74" s="9"/>
      <c r="AE74" s="9"/>
      <c r="AF74" s="6"/>
      <c r="AG74" s="9"/>
      <c r="AH74" s="5"/>
      <c r="AK74" s="9"/>
      <c r="AL74" s="32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</row>
    <row r="75" spans="1:147" ht="15.75">
      <c r="A75" s="124"/>
      <c r="B75" s="13"/>
      <c r="C75" s="125"/>
      <c r="D75" s="32"/>
      <c r="E75" s="58">
        <v>242108</v>
      </c>
      <c r="G75" s="54" t="s">
        <v>1409</v>
      </c>
      <c r="H75" s="54" t="s">
        <v>1145</v>
      </c>
      <c r="I75" s="13" t="s">
        <v>786</v>
      </c>
      <c r="L75" s="54" t="s">
        <v>1410</v>
      </c>
      <c r="M75" s="31">
        <v>78751</v>
      </c>
      <c r="N75" s="31">
        <v>10</v>
      </c>
      <c r="O75" s="51">
        <v>0.949</v>
      </c>
      <c r="P75" s="57">
        <v>38280</v>
      </c>
      <c r="Q75" s="57">
        <v>38436</v>
      </c>
      <c r="R75" s="4" t="s">
        <v>596</v>
      </c>
      <c r="S75" s="4" t="s">
        <v>798</v>
      </c>
      <c r="T75" s="4" t="s">
        <v>4075</v>
      </c>
      <c r="U75" s="31" t="s">
        <v>3304</v>
      </c>
      <c r="V75" s="31" t="s">
        <v>589</v>
      </c>
      <c r="AA75" s="16" t="s">
        <v>1814</v>
      </c>
      <c r="AB75" s="31">
        <v>2943</v>
      </c>
      <c r="AC75" s="13">
        <f t="shared" si="1"/>
        <v>28</v>
      </c>
      <c r="AD75" s="9"/>
      <c r="AE75" s="9"/>
      <c r="AF75" s="6"/>
      <c r="AG75" s="9"/>
      <c r="AH75" s="5"/>
      <c r="AK75" s="9"/>
      <c r="AL75" s="32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</row>
    <row r="76" spans="2:147" ht="15.75">
      <c r="B76" s="13"/>
      <c r="C76" s="31"/>
      <c r="D76" s="32"/>
      <c r="E76" s="124">
        <v>11056288</v>
      </c>
      <c r="F76" s="13"/>
      <c r="G76" s="125" t="s">
        <v>4848</v>
      </c>
      <c r="H76" s="125" t="s">
        <v>4846</v>
      </c>
      <c r="I76" s="125" t="s">
        <v>4847</v>
      </c>
      <c r="J76" s="126">
        <v>428084</v>
      </c>
      <c r="K76" s="125"/>
      <c r="M76" s="126" t="s">
        <v>3635</v>
      </c>
      <c r="N76" s="31">
        <v>175</v>
      </c>
      <c r="O76" s="130">
        <v>0.406</v>
      </c>
      <c r="P76" s="127">
        <v>41605</v>
      </c>
      <c r="Q76" s="127">
        <v>41946</v>
      </c>
      <c r="R76" s="31" t="s">
        <v>4076</v>
      </c>
      <c r="S76" s="126" t="s">
        <v>4891</v>
      </c>
      <c r="T76" s="126" t="s">
        <v>2223</v>
      </c>
      <c r="U76" s="92" t="s">
        <v>177</v>
      </c>
      <c r="V76" s="31" t="s">
        <v>4919</v>
      </c>
      <c r="AA76" s="16" t="s">
        <v>769</v>
      </c>
      <c r="AB76" s="31">
        <v>2399</v>
      </c>
      <c r="AC76" s="13">
        <f t="shared" si="1"/>
        <v>17</v>
      </c>
      <c r="AD76" s="9"/>
      <c r="AE76" s="9"/>
      <c r="AF76" s="6"/>
      <c r="AG76" s="9"/>
      <c r="AH76" s="5"/>
      <c r="AK76" s="9"/>
      <c r="AL76" s="32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</row>
    <row r="77" spans="1:147" ht="15.75">
      <c r="A77" s="58"/>
      <c r="B77" s="31"/>
      <c r="C77" s="91"/>
      <c r="D77" s="32"/>
      <c r="E77" s="153">
        <v>11542968</v>
      </c>
      <c r="F77" s="154"/>
      <c r="G77" s="155" t="s">
        <v>5771</v>
      </c>
      <c r="H77" s="155" t="s">
        <v>5815</v>
      </c>
      <c r="I77" s="155" t="s">
        <v>5770</v>
      </c>
      <c r="J77" s="156">
        <v>428186</v>
      </c>
      <c r="K77" s="154"/>
      <c r="L77" s="154"/>
      <c r="M77" s="156" t="s">
        <v>3635</v>
      </c>
      <c r="N77" s="157">
        <v>172</v>
      </c>
      <c r="O77" s="160">
        <v>0.51</v>
      </c>
      <c r="P77" s="158">
        <v>42524</v>
      </c>
      <c r="Q77" s="154"/>
      <c r="R77" s="157" t="s">
        <v>1028</v>
      </c>
      <c r="S77" s="156" t="s">
        <v>5438</v>
      </c>
      <c r="T77" s="156" t="s">
        <v>2222</v>
      </c>
      <c r="U77" s="156" t="s">
        <v>907</v>
      </c>
      <c r="V77" s="157" t="s">
        <v>5850</v>
      </c>
      <c r="AA77" s="16" t="s">
        <v>4325</v>
      </c>
      <c r="AB77" s="31">
        <v>3006</v>
      </c>
      <c r="AC77" s="13">
        <f t="shared" si="1"/>
        <v>25</v>
      </c>
      <c r="AD77" s="9"/>
      <c r="AE77" s="9"/>
      <c r="AF77" s="6"/>
      <c r="AG77" s="9"/>
      <c r="AH77" s="5"/>
      <c r="AK77" s="9"/>
      <c r="AL77" s="32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</row>
    <row r="78" spans="1:147" ht="15.75">
      <c r="A78" s="124"/>
      <c r="B78" s="13"/>
      <c r="C78" s="125"/>
      <c r="D78" s="32"/>
      <c r="E78" s="153" t="s">
        <v>5875</v>
      </c>
      <c r="F78" s="154"/>
      <c r="G78" s="155" t="s">
        <v>5874</v>
      </c>
      <c r="H78" s="155" t="s">
        <v>5876</v>
      </c>
      <c r="I78" s="155" t="s">
        <v>5496</v>
      </c>
      <c r="J78" s="156">
        <v>761012</v>
      </c>
      <c r="K78" s="154"/>
      <c r="L78" s="154"/>
      <c r="M78" s="156" t="s">
        <v>4578</v>
      </c>
      <c r="N78" s="156">
        <v>52</v>
      </c>
      <c r="O78" s="160">
        <v>0.334</v>
      </c>
      <c r="P78" s="158">
        <v>42258</v>
      </c>
      <c r="Q78" s="154"/>
      <c r="R78" s="156" t="s">
        <v>5251</v>
      </c>
      <c r="S78" s="156" t="s">
        <v>5441</v>
      </c>
      <c r="T78" s="156" t="s">
        <v>2122</v>
      </c>
      <c r="U78" s="156" t="s">
        <v>5521</v>
      </c>
      <c r="V78" s="157" t="s">
        <v>5568</v>
      </c>
      <c r="AA78" s="16" t="s">
        <v>2259</v>
      </c>
      <c r="AB78" s="60">
        <f aca="true" t="shared" si="2" ref="AB78:AB116">SUMIF(V$18:V$1213,AA78,N$18:N$1213)</f>
        <v>3259</v>
      </c>
      <c r="AC78" s="13">
        <f t="shared" si="1"/>
        <v>32</v>
      </c>
      <c r="AD78" s="9"/>
      <c r="AE78" s="9"/>
      <c r="AF78" s="6"/>
      <c r="AG78" s="9"/>
      <c r="AH78" s="5"/>
      <c r="AK78" s="9"/>
      <c r="AL78" s="32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</row>
    <row r="79" spans="2:147" ht="15.75">
      <c r="B79" s="13"/>
      <c r="C79" s="31"/>
      <c r="D79" s="32"/>
      <c r="E79" s="124">
        <v>11293276</v>
      </c>
      <c r="F79" s="13"/>
      <c r="G79" s="125" t="s">
        <v>5306</v>
      </c>
      <c r="H79" s="125" t="s">
        <v>5308</v>
      </c>
      <c r="I79" s="125" t="s">
        <v>5307</v>
      </c>
      <c r="J79" s="125">
        <v>739076</v>
      </c>
      <c r="K79" s="13"/>
      <c r="M79" s="126" t="s">
        <v>3923</v>
      </c>
      <c r="N79" s="31">
        <v>46</v>
      </c>
      <c r="O79" s="130">
        <v>4.26</v>
      </c>
      <c r="P79" s="127">
        <v>42047</v>
      </c>
      <c r="Q79" s="127">
        <v>42457</v>
      </c>
      <c r="R79" s="31" t="s">
        <v>4076</v>
      </c>
      <c r="S79" s="126" t="s">
        <v>5354</v>
      </c>
      <c r="T79" s="126" t="s">
        <v>5355</v>
      </c>
      <c r="U79" s="92" t="s">
        <v>906</v>
      </c>
      <c r="V79" s="31" t="s">
        <v>5386</v>
      </c>
      <c r="AA79" s="16" t="s">
        <v>2258</v>
      </c>
      <c r="AB79" s="60">
        <f t="shared" si="2"/>
        <v>3345</v>
      </c>
      <c r="AC79" s="13">
        <f t="shared" si="1"/>
        <v>23</v>
      </c>
      <c r="AD79" s="9"/>
      <c r="AE79" s="9"/>
      <c r="AF79" s="6"/>
      <c r="AG79" s="9"/>
      <c r="AH79" s="5"/>
      <c r="AK79" s="9"/>
      <c r="AL79" s="32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</row>
    <row r="80" spans="2:147" ht="15.75">
      <c r="B80" s="13"/>
      <c r="C80" s="31"/>
      <c r="D80" s="32"/>
      <c r="E80" s="58">
        <v>292312</v>
      </c>
      <c r="G80" s="54" t="s">
        <v>813</v>
      </c>
      <c r="H80" s="54" t="s">
        <v>868</v>
      </c>
      <c r="I80" s="54" t="s">
        <v>1930</v>
      </c>
      <c r="J80" s="91">
        <v>3202397</v>
      </c>
      <c r="K80" s="91"/>
      <c r="L80" s="54" t="s">
        <v>3020</v>
      </c>
      <c r="M80" s="31">
        <v>78705</v>
      </c>
      <c r="N80" s="91">
        <v>100</v>
      </c>
      <c r="O80" s="98">
        <v>0.6187</v>
      </c>
      <c r="P80" s="57">
        <v>38800</v>
      </c>
      <c r="Q80" s="57">
        <v>38901</v>
      </c>
      <c r="R80" s="31" t="s">
        <v>2012</v>
      </c>
      <c r="S80" s="92" t="s">
        <v>858</v>
      </c>
      <c r="T80" s="31" t="s">
        <v>859</v>
      </c>
      <c r="U80" s="31" t="s">
        <v>3304</v>
      </c>
      <c r="V80" s="31" t="s">
        <v>1948</v>
      </c>
      <c r="AA80" s="16" t="s">
        <v>4072</v>
      </c>
      <c r="AB80" s="60">
        <f t="shared" si="2"/>
        <v>2773</v>
      </c>
      <c r="AC80" s="13">
        <f t="shared" si="1"/>
        <v>22</v>
      </c>
      <c r="AD80" s="9"/>
      <c r="AE80" s="9"/>
      <c r="AF80" s="6"/>
      <c r="AG80" s="9"/>
      <c r="AH80" s="5"/>
      <c r="AK80" s="9"/>
      <c r="AL80" s="32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</row>
    <row r="81" spans="1:147" ht="15.75">
      <c r="A81" s="32"/>
      <c r="B81" s="31"/>
      <c r="C81" s="124"/>
      <c r="D81" s="32"/>
      <c r="E81" s="58">
        <v>278840</v>
      </c>
      <c r="G81" s="54" t="s">
        <v>3285</v>
      </c>
      <c r="H81" s="54" t="s">
        <v>1228</v>
      </c>
      <c r="I81" s="54" t="s">
        <v>1228</v>
      </c>
      <c r="J81" s="91">
        <v>219609</v>
      </c>
      <c r="K81" s="91"/>
      <c r="L81" s="54" t="s">
        <v>3286</v>
      </c>
      <c r="M81" s="31">
        <v>78731</v>
      </c>
      <c r="N81" s="40">
        <v>4</v>
      </c>
      <c r="O81" s="98">
        <v>0.39</v>
      </c>
      <c r="P81" s="57">
        <v>38573</v>
      </c>
      <c r="Q81" s="57">
        <v>38691</v>
      </c>
      <c r="R81" s="31" t="s">
        <v>596</v>
      </c>
      <c r="S81" s="31" t="s">
        <v>1953</v>
      </c>
      <c r="T81" s="31" t="s">
        <v>1954</v>
      </c>
      <c r="U81" s="92" t="s">
        <v>3304</v>
      </c>
      <c r="V81" s="31" t="s">
        <v>730</v>
      </c>
      <c r="AA81" s="16" t="s">
        <v>2291</v>
      </c>
      <c r="AB81" s="60">
        <f t="shared" si="2"/>
        <v>2767</v>
      </c>
      <c r="AC81" s="13">
        <f t="shared" si="1"/>
        <v>23</v>
      </c>
      <c r="AD81" s="9"/>
      <c r="AE81" s="9"/>
      <c r="AF81" s="6"/>
      <c r="AG81" s="9"/>
      <c r="AH81" s="5"/>
      <c r="AK81" s="9"/>
      <c r="AL81" s="32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</row>
    <row r="82" spans="2:147" ht="15.75">
      <c r="B82" s="13"/>
      <c r="C82" s="31"/>
      <c r="D82" s="32"/>
      <c r="E82" s="58">
        <v>251107</v>
      </c>
      <c r="G82" s="54" t="s">
        <v>377</v>
      </c>
      <c r="H82" s="54" t="s">
        <v>3548</v>
      </c>
      <c r="I82" s="54" t="s">
        <v>3549</v>
      </c>
      <c r="J82" s="91">
        <v>201278</v>
      </c>
      <c r="K82" s="91"/>
      <c r="L82" s="54" t="s">
        <v>2446</v>
      </c>
      <c r="M82" s="71">
        <v>78701</v>
      </c>
      <c r="N82" s="31">
        <v>16</v>
      </c>
      <c r="O82" s="51">
        <v>0.2</v>
      </c>
      <c r="P82" s="57">
        <v>38434</v>
      </c>
      <c r="Q82" s="57">
        <v>38660</v>
      </c>
      <c r="R82" s="31" t="s">
        <v>1149</v>
      </c>
      <c r="S82" s="31" t="s">
        <v>4250</v>
      </c>
      <c r="T82" s="84" t="s">
        <v>1384</v>
      </c>
      <c r="U82" s="31" t="s">
        <v>906</v>
      </c>
      <c r="V82" s="31" t="s">
        <v>2447</v>
      </c>
      <c r="AA82" s="16" t="s">
        <v>3888</v>
      </c>
      <c r="AB82" s="60">
        <f t="shared" si="2"/>
        <v>2224</v>
      </c>
      <c r="AC82" s="13">
        <f aca="true" t="shared" si="3" ref="AC82:AC116">COUNTIF(V$18:V$1213,AA82)</f>
        <v>17</v>
      </c>
      <c r="AD82" s="9"/>
      <c r="AE82" s="9"/>
      <c r="AF82" s="6"/>
      <c r="AG82" s="9"/>
      <c r="AH82" s="5"/>
      <c r="AK82" s="9"/>
      <c r="AL82" s="32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</row>
    <row r="83" spans="2:147" ht="15.75">
      <c r="B83" s="13"/>
      <c r="C83" s="31"/>
      <c r="D83" s="32"/>
      <c r="E83" s="153">
        <v>11532594</v>
      </c>
      <c r="F83" s="154"/>
      <c r="G83" s="155" t="s">
        <v>5772</v>
      </c>
      <c r="H83" s="155" t="s">
        <v>5814</v>
      </c>
      <c r="I83" s="155" t="s">
        <v>2446</v>
      </c>
      <c r="J83" s="156">
        <v>201278</v>
      </c>
      <c r="K83" s="154"/>
      <c r="L83" s="154"/>
      <c r="M83" s="156" t="s">
        <v>3635</v>
      </c>
      <c r="N83" s="157">
        <v>135</v>
      </c>
      <c r="O83" s="160">
        <v>0.59</v>
      </c>
      <c r="P83" s="158">
        <v>42503</v>
      </c>
      <c r="Q83" s="154"/>
      <c r="R83" s="156" t="s">
        <v>5539</v>
      </c>
      <c r="S83" s="157" t="s">
        <v>5816</v>
      </c>
      <c r="T83" s="156" t="s">
        <v>5773</v>
      </c>
      <c r="U83" s="156" t="s">
        <v>907</v>
      </c>
      <c r="V83" s="157" t="s">
        <v>5850</v>
      </c>
      <c r="AA83" s="16" t="s">
        <v>266</v>
      </c>
      <c r="AB83" s="60">
        <f t="shared" si="2"/>
        <v>3059</v>
      </c>
      <c r="AC83" s="13">
        <f t="shared" si="3"/>
        <v>20</v>
      </c>
      <c r="AD83" s="9"/>
      <c r="AE83" s="9"/>
      <c r="AF83" s="6"/>
      <c r="AG83" s="9"/>
      <c r="AH83" s="5"/>
      <c r="AK83" s="9"/>
      <c r="AL83" s="32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</row>
    <row r="84" spans="2:147" ht="15.75">
      <c r="B84" s="13"/>
      <c r="C84" s="31"/>
      <c r="D84" s="32"/>
      <c r="E84" s="153" t="s">
        <v>5690</v>
      </c>
      <c r="F84" s="154"/>
      <c r="G84" s="155" t="s">
        <v>5662</v>
      </c>
      <c r="H84" s="155" t="s">
        <v>5689</v>
      </c>
      <c r="I84" s="155" t="s">
        <v>5328</v>
      </c>
      <c r="J84" s="155">
        <v>563810</v>
      </c>
      <c r="K84" s="154"/>
      <c r="L84" s="154"/>
      <c r="M84" s="156" t="s">
        <v>534</v>
      </c>
      <c r="N84" s="157">
        <v>12</v>
      </c>
      <c r="O84" s="160">
        <v>0.222</v>
      </c>
      <c r="P84" s="158">
        <v>42058</v>
      </c>
      <c r="Q84" s="157"/>
      <c r="R84" s="156" t="s">
        <v>1028</v>
      </c>
      <c r="S84" s="156" t="s">
        <v>5367</v>
      </c>
      <c r="T84" s="156" t="s">
        <v>5368</v>
      </c>
      <c r="U84" s="156" t="s">
        <v>907</v>
      </c>
      <c r="V84" s="157" t="s">
        <v>5386</v>
      </c>
      <c r="AA84" s="16" t="s">
        <v>187</v>
      </c>
      <c r="AB84" s="60">
        <f t="shared" si="2"/>
        <v>1400</v>
      </c>
      <c r="AC84" s="13">
        <f t="shared" si="3"/>
        <v>14</v>
      </c>
      <c r="AD84" s="9"/>
      <c r="AE84" s="9"/>
      <c r="AF84" s="6"/>
      <c r="AG84" s="9"/>
      <c r="AH84" s="5"/>
      <c r="AK84" s="9"/>
      <c r="AL84" s="32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</row>
    <row r="85" spans="1:147" ht="15.75">
      <c r="A85" s="124"/>
      <c r="B85" s="13"/>
      <c r="D85" s="32"/>
      <c r="E85" s="124">
        <v>11002929</v>
      </c>
      <c r="F85" s="13"/>
      <c r="G85" s="125" t="s">
        <v>4764</v>
      </c>
      <c r="H85" s="125" t="s">
        <v>4765</v>
      </c>
      <c r="I85" s="125" t="s">
        <v>4766</v>
      </c>
      <c r="J85" s="126">
        <v>879896</v>
      </c>
      <c r="K85" s="13"/>
      <c r="L85" s="125"/>
      <c r="M85" s="126" t="s">
        <v>534</v>
      </c>
      <c r="N85" s="31">
        <v>186</v>
      </c>
      <c r="O85" s="130">
        <v>1.98</v>
      </c>
      <c r="P85" s="127">
        <v>41506</v>
      </c>
      <c r="Q85" s="194" t="s">
        <v>4987</v>
      </c>
      <c r="R85" s="126" t="s">
        <v>4076</v>
      </c>
      <c r="S85" s="126" t="s">
        <v>2515</v>
      </c>
      <c r="T85" s="126" t="s">
        <v>218</v>
      </c>
      <c r="U85" s="92" t="s">
        <v>3304</v>
      </c>
      <c r="V85" s="31" t="s">
        <v>4811</v>
      </c>
      <c r="AA85" s="16" t="s">
        <v>2255</v>
      </c>
      <c r="AB85" s="60">
        <f t="shared" si="2"/>
        <v>1368</v>
      </c>
      <c r="AC85" s="13">
        <f t="shared" si="3"/>
        <v>11</v>
      </c>
      <c r="AD85" s="9"/>
      <c r="AE85" s="9"/>
      <c r="AF85" s="6"/>
      <c r="AG85" s="9"/>
      <c r="AH85" s="5"/>
      <c r="AK85" s="9"/>
      <c r="AL85" s="32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</row>
    <row r="86" spans="2:147" ht="15.75">
      <c r="B86" s="124"/>
      <c r="C86" s="13"/>
      <c r="E86" s="56" t="s">
        <v>1019</v>
      </c>
      <c r="G86" s="54" t="s">
        <v>806</v>
      </c>
      <c r="H86" s="54" t="s">
        <v>1020</v>
      </c>
      <c r="I86" s="54" t="s">
        <v>721</v>
      </c>
      <c r="J86" s="91">
        <v>428198</v>
      </c>
      <c r="K86" s="91"/>
      <c r="L86" s="54" t="s">
        <v>721</v>
      </c>
      <c r="M86" s="92">
        <v>78701</v>
      </c>
      <c r="N86" s="91">
        <v>159</v>
      </c>
      <c r="O86" s="98">
        <v>0.585</v>
      </c>
      <c r="P86" s="57">
        <v>39196</v>
      </c>
      <c r="Q86" s="13"/>
      <c r="R86" s="92" t="s">
        <v>1547</v>
      </c>
      <c r="S86" s="92" t="s">
        <v>1734</v>
      </c>
      <c r="T86" s="31" t="s">
        <v>1735</v>
      </c>
      <c r="U86" s="126" t="s">
        <v>554</v>
      </c>
      <c r="V86" s="92" t="s">
        <v>2258</v>
      </c>
      <c r="AA86" s="16" t="s">
        <v>1630</v>
      </c>
      <c r="AB86" s="60">
        <f t="shared" si="2"/>
        <v>374</v>
      </c>
      <c r="AC86" s="13">
        <f t="shared" si="3"/>
        <v>5</v>
      </c>
      <c r="AD86" s="9"/>
      <c r="AE86" s="9"/>
      <c r="AF86" s="6"/>
      <c r="AG86" s="9"/>
      <c r="AH86" s="5"/>
      <c r="AK86" s="9"/>
      <c r="AL86" s="32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</row>
    <row r="87" spans="2:147" ht="15.75">
      <c r="B87" s="13"/>
      <c r="C87" s="31"/>
      <c r="D87" s="32"/>
      <c r="E87" s="124">
        <v>11109874</v>
      </c>
      <c r="F87" s="13"/>
      <c r="G87" s="125" t="s">
        <v>4955</v>
      </c>
      <c r="H87" s="125" t="s">
        <v>4953</v>
      </c>
      <c r="I87" s="125" t="s">
        <v>4954</v>
      </c>
      <c r="J87" s="126">
        <v>5091483</v>
      </c>
      <c r="K87" s="13"/>
      <c r="M87" s="31">
        <v>78702</v>
      </c>
      <c r="N87" s="31">
        <v>176</v>
      </c>
      <c r="O87" s="51">
        <v>1.62</v>
      </c>
      <c r="P87" s="127">
        <v>41719</v>
      </c>
      <c r="Q87" s="127">
        <v>42159</v>
      </c>
      <c r="R87" s="31" t="s">
        <v>259</v>
      </c>
      <c r="S87" s="126" t="s">
        <v>4983</v>
      </c>
      <c r="T87" s="126" t="s">
        <v>119</v>
      </c>
      <c r="U87" s="31" t="s">
        <v>906</v>
      </c>
      <c r="V87" s="31" t="s">
        <v>5003</v>
      </c>
      <c r="AA87" s="16" t="s">
        <v>1183</v>
      </c>
      <c r="AB87" s="60">
        <f t="shared" si="2"/>
        <v>387</v>
      </c>
      <c r="AC87" s="13">
        <f t="shared" si="3"/>
        <v>3</v>
      </c>
      <c r="AD87" s="9"/>
      <c r="AE87" s="9"/>
      <c r="AF87" s="6"/>
      <c r="AG87" s="9"/>
      <c r="AH87" s="5"/>
      <c r="AK87" s="9"/>
      <c r="AL87" s="32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</row>
    <row r="88" spans="2:147" ht="15.75">
      <c r="B88" s="13"/>
      <c r="C88" s="31"/>
      <c r="D88" s="32"/>
      <c r="E88" s="124">
        <v>11049219</v>
      </c>
      <c r="F88" s="13"/>
      <c r="G88" s="125" t="s">
        <v>4839</v>
      </c>
      <c r="H88" s="125" t="s">
        <v>4886</v>
      </c>
      <c r="I88" s="125" t="s">
        <v>4840</v>
      </c>
      <c r="J88" s="126">
        <v>3500169</v>
      </c>
      <c r="K88" s="125"/>
      <c r="M88" s="126" t="s">
        <v>3635</v>
      </c>
      <c r="N88" s="31">
        <v>201</v>
      </c>
      <c r="O88" s="130">
        <v>0.58</v>
      </c>
      <c r="P88" s="127">
        <v>41592</v>
      </c>
      <c r="Q88" s="127">
        <v>41957</v>
      </c>
      <c r="R88" s="126" t="s">
        <v>4795</v>
      </c>
      <c r="S88" s="126" t="s">
        <v>4887</v>
      </c>
      <c r="T88" s="126" t="s">
        <v>2223</v>
      </c>
      <c r="U88" s="31" t="s">
        <v>177</v>
      </c>
      <c r="V88" s="31" t="s">
        <v>4919</v>
      </c>
      <c r="AA88" s="16" t="s">
        <v>3354</v>
      </c>
      <c r="AB88" s="60">
        <f t="shared" si="2"/>
        <v>153</v>
      </c>
      <c r="AC88" s="13">
        <f t="shared" si="3"/>
        <v>2</v>
      </c>
      <c r="AD88" s="9"/>
      <c r="AE88" s="9"/>
      <c r="AF88" s="6"/>
      <c r="AG88" s="9"/>
      <c r="AH88" s="5"/>
      <c r="AK88" s="9"/>
      <c r="AL88" s="32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</row>
    <row r="89" spans="2:147" ht="15.75">
      <c r="B89" s="13"/>
      <c r="C89" s="31"/>
      <c r="D89" s="32"/>
      <c r="E89" s="58">
        <v>10040757</v>
      </c>
      <c r="G89" s="54" t="s">
        <v>716</v>
      </c>
      <c r="H89" s="54" t="s">
        <v>2439</v>
      </c>
      <c r="I89" s="54" t="s">
        <v>2440</v>
      </c>
      <c r="J89" s="91"/>
      <c r="K89" s="91"/>
      <c r="L89" s="54" t="s">
        <v>2440</v>
      </c>
      <c r="M89" s="91">
        <v>78702</v>
      </c>
      <c r="N89" s="100">
        <v>20</v>
      </c>
      <c r="O89" s="98">
        <v>0.225</v>
      </c>
      <c r="P89" s="57">
        <v>39240</v>
      </c>
      <c r="Q89" s="13"/>
      <c r="R89" s="92" t="s">
        <v>1286</v>
      </c>
      <c r="S89" s="92" t="s">
        <v>577</v>
      </c>
      <c r="T89" s="31" t="s">
        <v>1136</v>
      </c>
      <c r="U89" s="92" t="s">
        <v>554</v>
      </c>
      <c r="V89" s="92" t="s">
        <v>2258</v>
      </c>
      <c r="AA89" s="16" t="s">
        <v>3543</v>
      </c>
      <c r="AB89" s="60">
        <f t="shared" si="2"/>
        <v>220</v>
      </c>
      <c r="AC89" s="13">
        <f t="shared" si="3"/>
        <v>3</v>
      </c>
      <c r="AD89" s="9"/>
      <c r="AE89" s="9"/>
      <c r="AF89" s="6"/>
      <c r="AG89" s="9"/>
      <c r="AH89" s="5"/>
      <c r="AK89" s="9"/>
      <c r="AL89" s="32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</row>
    <row r="90" spans="2:147" ht="15.75">
      <c r="B90" s="13"/>
      <c r="C90" s="31"/>
      <c r="D90" s="32"/>
      <c r="E90" s="56" t="s">
        <v>121</v>
      </c>
      <c r="G90" s="54" t="s">
        <v>1923</v>
      </c>
      <c r="H90" s="54" t="s">
        <v>3316</v>
      </c>
      <c r="I90" s="32" t="s">
        <v>3317</v>
      </c>
      <c r="J90" s="31">
        <v>625046</v>
      </c>
      <c r="L90" s="54" t="s">
        <v>3318</v>
      </c>
      <c r="M90" s="91">
        <v>78701</v>
      </c>
      <c r="N90" s="91">
        <v>9</v>
      </c>
      <c r="O90" s="98">
        <v>0.25</v>
      </c>
      <c r="P90" s="57">
        <v>38929</v>
      </c>
      <c r="Q90" s="57">
        <v>39232</v>
      </c>
      <c r="R90" s="57" t="s">
        <v>1149</v>
      </c>
      <c r="S90" s="92" t="s">
        <v>3319</v>
      </c>
      <c r="T90" s="92" t="s">
        <v>1322</v>
      </c>
      <c r="U90" s="92" t="s">
        <v>906</v>
      </c>
      <c r="V90" s="31" t="s">
        <v>769</v>
      </c>
      <c r="AA90" s="16" t="s">
        <v>942</v>
      </c>
      <c r="AB90" s="60">
        <f t="shared" si="2"/>
        <v>187</v>
      </c>
      <c r="AC90" s="13">
        <f t="shared" si="3"/>
        <v>4</v>
      </c>
      <c r="AD90" s="38"/>
      <c r="AE90" s="9"/>
      <c r="AF90" s="6"/>
      <c r="AG90" s="9"/>
      <c r="AH90" s="5"/>
      <c r="AK90" s="9"/>
      <c r="AL90" s="32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</row>
    <row r="91" spans="4:238" ht="15.75">
      <c r="D91" s="32"/>
      <c r="E91" s="32">
        <v>10120814</v>
      </c>
      <c r="G91" s="13" t="s">
        <v>612</v>
      </c>
      <c r="H91" s="13" t="s">
        <v>613</v>
      </c>
      <c r="I91" s="13" t="s">
        <v>614</v>
      </c>
      <c r="J91" s="31">
        <v>92186</v>
      </c>
      <c r="M91" s="31">
        <v>78701</v>
      </c>
      <c r="N91" s="31">
        <v>4</v>
      </c>
      <c r="O91" s="51">
        <v>0.85</v>
      </c>
      <c r="P91" s="57">
        <v>39510</v>
      </c>
      <c r="Q91" s="13"/>
      <c r="R91" s="92" t="s">
        <v>1655</v>
      </c>
      <c r="S91" s="92" t="s">
        <v>3363</v>
      </c>
      <c r="T91" s="31" t="s">
        <v>3364</v>
      </c>
      <c r="U91" s="31" t="s">
        <v>554</v>
      </c>
      <c r="V91" s="31" t="s">
        <v>3888</v>
      </c>
      <c r="AA91" s="16" t="s">
        <v>2154</v>
      </c>
      <c r="AB91" s="60">
        <f t="shared" si="2"/>
        <v>565</v>
      </c>
      <c r="AC91" s="13">
        <f t="shared" si="3"/>
        <v>4</v>
      </c>
      <c r="AD91" s="31"/>
      <c r="AE91" s="9"/>
      <c r="AF91" s="6"/>
      <c r="AG91" s="9"/>
      <c r="AH91" s="5"/>
      <c r="AL91" s="32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</row>
    <row r="92" spans="2:238" ht="15.75">
      <c r="B92" s="13"/>
      <c r="C92" s="31"/>
      <c r="D92" s="32"/>
      <c r="E92" s="153" t="s">
        <v>5597</v>
      </c>
      <c r="F92" s="154"/>
      <c r="G92" s="155" t="s">
        <v>5595</v>
      </c>
      <c r="H92" s="155" t="s">
        <v>5596</v>
      </c>
      <c r="I92" s="155" t="s">
        <v>5035</v>
      </c>
      <c r="J92" s="156">
        <v>5095633</v>
      </c>
      <c r="K92" s="154"/>
      <c r="L92" s="154"/>
      <c r="M92" s="156" t="s">
        <v>546</v>
      </c>
      <c r="N92" s="157">
        <v>14</v>
      </c>
      <c r="O92" s="160">
        <v>2.09</v>
      </c>
      <c r="P92" s="158">
        <v>41759</v>
      </c>
      <c r="Q92" s="155"/>
      <c r="R92" s="157" t="s">
        <v>4076</v>
      </c>
      <c r="S92" s="156" t="s">
        <v>5594</v>
      </c>
      <c r="T92" s="156" t="s">
        <v>4876</v>
      </c>
      <c r="U92" s="156" t="s">
        <v>907</v>
      </c>
      <c r="V92" s="157" t="s">
        <v>5091</v>
      </c>
      <c r="AA92" s="16" t="s">
        <v>3844</v>
      </c>
      <c r="AB92" s="60">
        <f t="shared" si="2"/>
        <v>1214</v>
      </c>
      <c r="AC92" s="13">
        <f t="shared" si="3"/>
        <v>8</v>
      </c>
      <c r="AD92" s="31"/>
      <c r="AE92" s="9"/>
      <c r="AF92" s="6"/>
      <c r="AG92" s="9"/>
      <c r="AH92" s="5"/>
      <c r="AL92" s="32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2:238" ht="15.75">
      <c r="B93" s="13"/>
      <c r="C93" s="31"/>
      <c r="D93" s="32"/>
      <c r="E93" s="124" t="s">
        <v>5260</v>
      </c>
      <c r="F93" s="13"/>
      <c r="G93" s="125" t="s">
        <v>5242</v>
      </c>
      <c r="H93" s="125" t="s">
        <v>5261</v>
      </c>
      <c r="I93" s="125" t="s">
        <v>4829</v>
      </c>
      <c r="J93" s="126">
        <v>5079830</v>
      </c>
      <c r="K93" s="125"/>
      <c r="M93" s="126" t="s">
        <v>3635</v>
      </c>
      <c r="N93" s="31">
        <v>360</v>
      </c>
      <c r="O93" s="130">
        <v>0.92</v>
      </c>
      <c r="P93" s="127">
        <v>41570</v>
      </c>
      <c r="Q93" s="119"/>
      <c r="R93" s="31" t="s">
        <v>259</v>
      </c>
      <c r="S93" s="126" t="s">
        <v>3220</v>
      </c>
      <c r="T93" s="126" t="s">
        <v>4873</v>
      </c>
      <c r="U93" s="92" t="s">
        <v>554</v>
      </c>
      <c r="V93" s="31" t="s">
        <v>4919</v>
      </c>
      <c r="AA93" s="16" t="s">
        <v>2555</v>
      </c>
      <c r="AB93" s="60">
        <f t="shared" si="2"/>
        <v>416</v>
      </c>
      <c r="AC93" s="13">
        <f t="shared" si="3"/>
        <v>7</v>
      </c>
      <c r="AD93" s="9"/>
      <c r="AE93" s="9"/>
      <c r="AF93" s="6"/>
      <c r="AG93" s="9"/>
      <c r="AH93" s="5"/>
      <c r="AL93" s="32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</row>
    <row r="94" spans="2:238" ht="15.75">
      <c r="B94" s="13"/>
      <c r="C94" s="31"/>
      <c r="D94" s="32"/>
      <c r="E94" s="32">
        <v>209068</v>
      </c>
      <c r="G94" s="13" t="s">
        <v>3124</v>
      </c>
      <c r="H94" s="13" t="s">
        <v>3751</v>
      </c>
      <c r="I94" s="13" t="s">
        <v>1713</v>
      </c>
      <c r="L94" s="13" t="s">
        <v>3094</v>
      </c>
      <c r="M94" s="31">
        <v>78703</v>
      </c>
      <c r="N94" s="31">
        <v>5</v>
      </c>
      <c r="O94" s="51">
        <v>0.32</v>
      </c>
      <c r="P94" s="30">
        <v>37524</v>
      </c>
      <c r="Q94" s="30">
        <v>37690</v>
      </c>
      <c r="R94" s="31" t="s">
        <v>742</v>
      </c>
      <c r="S94" s="31" t="s">
        <v>3125</v>
      </c>
      <c r="T94" s="31" t="s">
        <v>3126</v>
      </c>
      <c r="U94" s="31" t="s">
        <v>3304</v>
      </c>
      <c r="V94" s="31" t="s">
        <v>3739</v>
      </c>
      <c r="AA94" s="16" t="s">
        <v>2556</v>
      </c>
      <c r="AB94" s="60">
        <f t="shared" si="2"/>
        <v>1878</v>
      </c>
      <c r="AC94" s="13">
        <f t="shared" si="3"/>
        <v>13</v>
      </c>
      <c r="AD94" s="9"/>
      <c r="AE94" s="9"/>
      <c r="AF94" s="6"/>
      <c r="AG94" s="9"/>
      <c r="AH94" s="5"/>
      <c r="AK94" s="9"/>
      <c r="AL94" s="32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</row>
    <row r="95" spans="2:238" ht="15.75">
      <c r="B95" s="13"/>
      <c r="C95" s="31"/>
      <c r="D95" s="32"/>
      <c r="E95" s="124">
        <v>10778317</v>
      </c>
      <c r="F95" s="13"/>
      <c r="G95" s="125" t="s">
        <v>4401</v>
      </c>
      <c r="H95" s="125" t="s">
        <v>4402</v>
      </c>
      <c r="I95" s="125" t="s">
        <v>4403</v>
      </c>
      <c r="J95" s="126">
        <v>80472</v>
      </c>
      <c r="K95" s="125"/>
      <c r="M95" s="126" t="s">
        <v>3923</v>
      </c>
      <c r="N95" s="31">
        <v>140</v>
      </c>
      <c r="O95" s="130">
        <v>4.78</v>
      </c>
      <c r="P95" s="127">
        <v>41067</v>
      </c>
      <c r="Q95" s="127">
        <v>41375</v>
      </c>
      <c r="R95" s="31" t="s">
        <v>4221</v>
      </c>
      <c r="S95" s="126" t="s">
        <v>4434</v>
      </c>
      <c r="T95" s="126" t="s">
        <v>4427</v>
      </c>
      <c r="U95" s="31" t="s">
        <v>3304</v>
      </c>
      <c r="V95" s="31" t="s">
        <v>4464</v>
      </c>
      <c r="AA95" s="16" t="s">
        <v>3129</v>
      </c>
      <c r="AB95" s="60">
        <f t="shared" si="2"/>
        <v>2459</v>
      </c>
      <c r="AC95" s="13">
        <f t="shared" si="3"/>
        <v>15</v>
      </c>
      <c r="AD95" s="9"/>
      <c r="AE95" s="9"/>
      <c r="AF95" s="6"/>
      <c r="AG95" s="9"/>
      <c r="AH95" s="5"/>
      <c r="AK95" s="9"/>
      <c r="AL95" s="32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</row>
    <row r="96" spans="2:147" ht="15.75">
      <c r="B96" s="13"/>
      <c r="C96" s="31"/>
      <c r="D96" s="32"/>
      <c r="E96" s="124">
        <v>10754894</v>
      </c>
      <c r="F96" s="13"/>
      <c r="G96" s="125" t="s">
        <v>4404</v>
      </c>
      <c r="H96" s="125" t="s">
        <v>4405</v>
      </c>
      <c r="I96" s="125" t="s">
        <v>4406</v>
      </c>
      <c r="J96" s="126">
        <v>91076</v>
      </c>
      <c r="K96" s="125"/>
      <c r="M96" s="126" t="s">
        <v>534</v>
      </c>
      <c r="N96" s="31">
        <v>24</v>
      </c>
      <c r="O96" s="130">
        <v>1.2</v>
      </c>
      <c r="P96" s="127">
        <v>41023</v>
      </c>
      <c r="Q96" s="127">
        <v>41218</v>
      </c>
      <c r="R96" s="31" t="s">
        <v>1871</v>
      </c>
      <c r="S96" s="126" t="s">
        <v>2134</v>
      </c>
      <c r="T96" s="126" t="s">
        <v>2222</v>
      </c>
      <c r="U96" s="31" t="s">
        <v>3304</v>
      </c>
      <c r="V96" s="31" t="s">
        <v>4464</v>
      </c>
      <c r="AA96" s="16" t="s">
        <v>3106</v>
      </c>
      <c r="AB96" s="60">
        <f t="shared" si="2"/>
        <v>4175</v>
      </c>
      <c r="AC96" s="13">
        <f t="shared" si="3"/>
        <v>18</v>
      </c>
      <c r="AD96" s="9"/>
      <c r="AE96" s="9"/>
      <c r="AF96" s="6"/>
      <c r="AG96" s="9"/>
      <c r="AH96" s="5"/>
      <c r="AL96" s="32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</row>
    <row r="97" spans="2:147" ht="15.75">
      <c r="B97" s="13"/>
      <c r="C97" s="31"/>
      <c r="D97" s="32"/>
      <c r="E97" s="124">
        <v>11343498</v>
      </c>
      <c r="F97" s="13"/>
      <c r="G97" s="125" t="s">
        <v>5394</v>
      </c>
      <c r="H97" s="125" t="s">
        <v>5433</v>
      </c>
      <c r="I97" s="125" t="s">
        <v>5390</v>
      </c>
      <c r="J97" s="126">
        <v>5119026</v>
      </c>
      <c r="K97" s="13"/>
      <c r="M97" s="126" t="s">
        <v>546</v>
      </c>
      <c r="N97" s="31">
        <v>163</v>
      </c>
      <c r="O97" s="130">
        <v>8.179</v>
      </c>
      <c r="P97" s="127">
        <v>42128</v>
      </c>
      <c r="Q97" s="127">
        <v>42467</v>
      </c>
      <c r="R97" s="126" t="s">
        <v>4889</v>
      </c>
      <c r="S97" s="126" t="s">
        <v>5432</v>
      </c>
      <c r="T97" s="126" t="s">
        <v>2121</v>
      </c>
      <c r="U97" s="92" t="s">
        <v>177</v>
      </c>
      <c r="V97" s="92" t="s">
        <v>5462</v>
      </c>
      <c r="AA97" s="16" t="s">
        <v>656</v>
      </c>
      <c r="AB97" s="60">
        <f t="shared" si="2"/>
        <v>1896</v>
      </c>
      <c r="AC97" s="13">
        <f t="shared" si="3"/>
        <v>10</v>
      </c>
      <c r="AD97" s="9"/>
      <c r="AE97" s="9"/>
      <c r="AF97" s="6"/>
      <c r="AG97" s="9"/>
      <c r="AH97" s="5"/>
      <c r="AK97" s="9"/>
      <c r="AL97" s="32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</row>
    <row r="98" spans="2:147" ht="15.75">
      <c r="B98" s="13"/>
      <c r="C98" s="31"/>
      <c r="D98" s="32"/>
      <c r="E98" s="32">
        <v>10155183</v>
      </c>
      <c r="G98" s="13" t="s">
        <v>2529</v>
      </c>
      <c r="H98" s="13" t="s">
        <v>2528</v>
      </c>
      <c r="I98" s="13" t="s">
        <v>1408</v>
      </c>
      <c r="J98" s="31">
        <v>87800</v>
      </c>
      <c r="L98" s="13" t="s">
        <v>449</v>
      </c>
      <c r="M98" s="31">
        <v>78660</v>
      </c>
      <c r="N98" s="40">
        <v>278</v>
      </c>
      <c r="O98" s="51">
        <v>13.57</v>
      </c>
      <c r="P98" s="30">
        <v>36332</v>
      </c>
      <c r="Q98" s="30">
        <v>38086</v>
      </c>
      <c r="R98" s="30"/>
      <c r="S98" s="31" t="s">
        <v>314</v>
      </c>
      <c r="T98" s="31" t="s">
        <v>315</v>
      </c>
      <c r="U98" s="126" t="s">
        <v>554</v>
      </c>
      <c r="V98" s="31" t="s">
        <v>341</v>
      </c>
      <c r="AA98" s="31" t="s">
        <v>4391</v>
      </c>
      <c r="AB98" s="60">
        <f t="shared" si="2"/>
        <v>3786</v>
      </c>
      <c r="AC98" s="13">
        <f t="shared" si="3"/>
        <v>20</v>
      </c>
      <c r="AD98" s="9"/>
      <c r="AE98" s="9"/>
      <c r="AF98" s="6"/>
      <c r="AG98" s="9"/>
      <c r="AH98" s="5"/>
      <c r="AK98" s="9"/>
      <c r="AL98" s="32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</row>
    <row r="99" spans="2:147" ht="15.75">
      <c r="B99" s="13"/>
      <c r="C99" s="31"/>
      <c r="D99" s="32"/>
      <c r="E99" s="124">
        <v>11333297</v>
      </c>
      <c r="F99" s="13"/>
      <c r="G99" s="125" t="s">
        <v>5398</v>
      </c>
      <c r="H99" s="125" t="s">
        <v>5437</v>
      </c>
      <c r="I99" s="125" t="s">
        <v>5397</v>
      </c>
      <c r="J99" s="126">
        <v>5135575</v>
      </c>
      <c r="K99" s="13"/>
      <c r="M99" s="126" t="s">
        <v>2778</v>
      </c>
      <c r="N99" s="31">
        <v>240</v>
      </c>
      <c r="O99" s="130">
        <v>3.465</v>
      </c>
      <c r="P99" s="127">
        <v>42111</v>
      </c>
      <c r="Q99" s="127">
        <v>42391</v>
      </c>
      <c r="R99" s="126" t="s">
        <v>4463</v>
      </c>
      <c r="S99" s="126" t="s">
        <v>5438</v>
      </c>
      <c r="T99" s="126" t="s">
        <v>2222</v>
      </c>
      <c r="U99" s="92" t="s">
        <v>177</v>
      </c>
      <c r="V99" s="92" t="s">
        <v>5462</v>
      </c>
      <c r="AA99" s="31" t="s">
        <v>4464</v>
      </c>
      <c r="AB99" s="60">
        <f t="shared" si="2"/>
        <v>2771</v>
      </c>
      <c r="AC99" s="13">
        <f t="shared" si="3"/>
        <v>16</v>
      </c>
      <c r="AD99" s="9"/>
      <c r="AE99" s="9"/>
      <c r="AF99" s="6"/>
      <c r="AG99" s="9"/>
      <c r="AH99" s="5"/>
      <c r="AL99" s="32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</row>
    <row r="100" spans="2:147" ht="15.75">
      <c r="B100" s="13"/>
      <c r="C100" s="31"/>
      <c r="D100" s="32"/>
      <c r="E100" s="56" t="s">
        <v>396</v>
      </c>
      <c r="G100" s="54" t="s">
        <v>1456</v>
      </c>
      <c r="H100" s="54" t="s">
        <v>397</v>
      </c>
      <c r="I100" s="54" t="s">
        <v>1446</v>
      </c>
      <c r="J100" s="91">
        <v>3182208</v>
      </c>
      <c r="K100" s="91"/>
      <c r="L100" s="54" t="s">
        <v>1446</v>
      </c>
      <c r="M100" s="31">
        <v>78730</v>
      </c>
      <c r="N100" s="40">
        <v>384</v>
      </c>
      <c r="O100" s="98">
        <v>16.62</v>
      </c>
      <c r="P100" s="57">
        <v>38590</v>
      </c>
      <c r="Q100" s="57">
        <v>39050</v>
      </c>
      <c r="R100" s="31" t="s">
        <v>1149</v>
      </c>
      <c r="S100" s="31" t="s">
        <v>1608</v>
      </c>
      <c r="T100" s="31" t="s">
        <v>1607</v>
      </c>
      <c r="U100" s="92" t="s">
        <v>3304</v>
      </c>
      <c r="V100" s="31" t="s">
        <v>730</v>
      </c>
      <c r="AA100" s="31" t="s">
        <v>4519</v>
      </c>
      <c r="AB100" s="60">
        <f t="shared" si="2"/>
        <v>2002</v>
      </c>
      <c r="AC100" s="13">
        <f t="shared" si="3"/>
        <v>15</v>
      </c>
      <c r="AD100" s="9"/>
      <c r="AE100" s="9"/>
      <c r="AF100" s="6"/>
      <c r="AG100" s="9"/>
      <c r="AH100" s="5"/>
      <c r="AK100" s="9"/>
      <c r="AL100" s="32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</row>
    <row r="101" spans="2:147" ht="15.75">
      <c r="B101" s="13"/>
      <c r="C101" s="31"/>
      <c r="D101" s="32"/>
      <c r="E101" s="32">
        <v>114301</v>
      </c>
      <c r="G101" s="13" t="s">
        <v>2973</v>
      </c>
      <c r="H101" s="13" t="s">
        <v>2974</v>
      </c>
      <c r="I101" s="13" t="s">
        <v>3536</v>
      </c>
      <c r="L101" s="13" t="s">
        <v>450</v>
      </c>
      <c r="M101" s="31">
        <v>78741</v>
      </c>
      <c r="N101" s="40">
        <v>308</v>
      </c>
      <c r="O101" s="51">
        <f>7.221+9.019</f>
        <v>16.240000000000002</v>
      </c>
      <c r="P101" s="30">
        <v>36544</v>
      </c>
      <c r="Q101" s="30">
        <v>36721</v>
      </c>
      <c r="R101" s="30"/>
      <c r="S101" s="31" t="s">
        <v>894</v>
      </c>
      <c r="T101" s="31" t="s">
        <v>2975</v>
      </c>
      <c r="U101" s="31" t="s">
        <v>3304</v>
      </c>
      <c r="V101" s="31" t="s">
        <v>2968</v>
      </c>
      <c r="AA101" s="31" t="s">
        <v>4636</v>
      </c>
      <c r="AB101" s="60">
        <f t="shared" si="2"/>
        <v>3801</v>
      </c>
      <c r="AC101" s="13">
        <f t="shared" si="3"/>
        <v>25</v>
      </c>
      <c r="AD101" s="9"/>
      <c r="AE101" s="9"/>
      <c r="AF101" s="6"/>
      <c r="AG101" s="9"/>
      <c r="AH101" s="5"/>
      <c r="AK101" s="9"/>
      <c r="AL101" s="32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</row>
    <row r="102" spans="2:147" ht="15.75">
      <c r="B102" s="13"/>
      <c r="C102" s="31"/>
      <c r="D102" s="32"/>
      <c r="G102" s="13" t="s">
        <v>1437</v>
      </c>
      <c r="H102" s="13" t="s">
        <v>1754</v>
      </c>
      <c r="I102" s="13" t="s">
        <v>2872</v>
      </c>
      <c r="L102" s="13" t="s">
        <v>4326</v>
      </c>
      <c r="M102" s="31">
        <v>78704</v>
      </c>
      <c r="N102" s="40">
        <v>253</v>
      </c>
      <c r="O102" s="51">
        <v>5.89</v>
      </c>
      <c r="P102" s="30">
        <v>36266</v>
      </c>
      <c r="Q102" s="30">
        <v>36538</v>
      </c>
      <c r="R102" s="30"/>
      <c r="S102" s="31" t="s">
        <v>2874</v>
      </c>
      <c r="T102" s="31" t="s">
        <v>3044</v>
      </c>
      <c r="U102" s="31" t="s">
        <v>3304</v>
      </c>
      <c r="V102" s="31" t="s">
        <v>341</v>
      </c>
      <c r="AA102" s="31" t="s">
        <v>4707</v>
      </c>
      <c r="AB102" s="60">
        <f t="shared" si="2"/>
        <v>3436</v>
      </c>
      <c r="AC102" s="13">
        <f t="shared" si="3"/>
        <v>25</v>
      </c>
      <c r="AD102" s="9"/>
      <c r="AE102" s="9"/>
      <c r="AF102" s="6"/>
      <c r="AG102" s="9"/>
      <c r="AH102" s="5"/>
      <c r="AK102" s="9"/>
      <c r="AL102" s="32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</row>
    <row r="103" spans="2:147" ht="15.75">
      <c r="B103" s="13"/>
      <c r="C103" s="31"/>
      <c r="D103" s="32"/>
      <c r="E103" s="124">
        <v>11223645</v>
      </c>
      <c r="F103" s="13"/>
      <c r="G103" s="125" t="s">
        <v>5115</v>
      </c>
      <c r="H103" s="125" t="s">
        <v>5373</v>
      </c>
      <c r="I103" s="125" t="s">
        <v>5114</v>
      </c>
      <c r="J103" s="126">
        <v>879734</v>
      </c>
      <c r="K103" s="13"/>
      <c r="M103" s="126" t="s">
        <v>534</v>
      </c>
      <c r="N103" s="31">
        <v>208</v>
      </c>
      <c r="O103" s="130">
        <v>2.19</v>
      </c>
      <c r="P103" s="127">
        <v>41908</v>
      </c>
      <c r="Q103" s="127">
        <v>42181</v>
      </c>
      <c r="R103" s="126" t="s">
        <v>259</v>
      </c>
      <c r="S103" s="126" t="s">
        <v>5163</v>
      </c>
      <c r="T103" s="126" t="s">
        <v>119</v>
      </c>
      <c r="U103" s="92" t="s">
        <v>177</v>
      </c>
      <c r="V103" s="31" t="s">
        <v>5188</v>
      </c>
      <c r="AA103" s="31" t="s">
        <v>4792</v>
      </c>
      <c r="AB103" s="60">
        <f t="shared" si="2"/>
        <v>4008</v>
      </c>
      <c r="AC103" s="13">
        <f t="shared" si="3"/>
        <v>18</v>
      </c>
      <c r="AD103" s="9"/>
      <c r="AE103" s="9"/>
      <c r="AF103" s="6"/>
      <c r="AG103" s="9"/>
      <c r="AH103" s="5"/>
      <c r="AK103" s="9"/>
      <c r="AL103" s="32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</row>
    <row r="104" spans="2:147" ht="15.75">
      <c r="B104" s="13"/>
      <c r="C104" s="31"/>
      <c r="D104" s="32"/>
      <c r="E104" s="32" t="s">
        <v>1194</v>
      </c>
      <c r="G104" s="13" t="s">
        <v>3617</v>
      </c>
      <c r="H104" s="13" t="s">
        <v>146</v>
      </c>
      <c r="I104" s="13" t="s">
        <v>147</v>
      </c>
      <c r="L104" s="13" t="s">
        <v>148</v>
      </c>
      <c r="M104" s="31">
        <v>78735</v>
      </c>
      <c r="N104" s="31">
        <v>276</v>
      </c>
      <c r="O104" s="51">
        <v>44.42</v>
      </c>
      <c r="P104" s="30">
        <v>37854</v>
      </c>
      <c r="Q104" s="30">
        <v>38105</v>
      </c>
      <c r="R104" s="31" t="s">
        <v>4328</v>
      </c>
      <c r="S104" s="31" t="s">
        <v>4017</v>
      </c>
      <c r="T104" s="31" t="s">
        <v>3044</v>
      </c>
      <c r="U104" s="31" t="s">
        <v>3304</v>
      </c>
      <c r="V104" s="31" t="s">
        <v>4018</v>
      </c>
      <c r="AA104" s="31" t="s">
        <v>4811</v>
      </c>
      <c r="AB104" s="60">
        <f t="shared" si="2"/>
        <v>1768</v>
      </c>
      <c r="AC104" s="13">
        <f t="shared" si="3"/>
        <v>12</v>
      </c>
      <c r="AD104" s="9"/>
      <c r="AE104" s="9"/>
      <c r="AF104" s="6"/>
      <c r="AG104" s="9"/>
      <c r="AH104" s="5"/>
      <c r="AK104" s="9"/>
      <c r="AL104" s="32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</row>
    <row r="105" spans="2:147" ht="15.75">
      <c r="B105" s="13"/>
      <c r="C105" s="31"/>
      <c r="D105" s="32"/>
      <c r="E105" s="58">
        <v>262381</v>
      </c>
      <c r="G105" s="54" t="s">
        <v>3341</v>
      </c>
      <c r="H105" s="54" t="s">
        <v>4383</v>
      </c>
      <c r="I105" s="13" t="s">
        <v>3909</v>
      </c>
      <c r="L105" s="54" t="s">
        <v>3478</v>
      </c>
      <c r="M105" s="31">
        <v>78747</v>
      </c>
      <c r="N105" s="91">
        <v>386</v>
      </c>
      <c r="O105" s="98">
        <v>24.3</v>
      </c>
      <c r="P105" s="57">
        <v>38525</v>
      </c>
      <c r="Q105" s="57">
        <v>38673</v>
      </c>
      <c r="R105" s="31" t="s">
        <v>2012</v>
      </c>
      <c r="S105" s="31" t="s">
        <v>2745</v>
      </c>
      <c r="T105" s="31" t="s">
        <v>2746</v>
      </c>
      <c r="U105" s="31" t="s">
        <v>3304</v>
      </c>
      <c r="V105" s="31" t="s">
        <v>3016</v>
      </c>
      <c r="AA105" s="31" t="s">
        <v>4919</v>
      </c>
      <c r="AB105" s="60">
        <f t="shared" si="2"/>
        <v>4658</v>
      </c>
      <c r="AC105" s="13">
        <f t="shared" si="3"/>
        <v>29</v>
      </c>
      <c r="AD105" s="9"/>
      <c r="AE105" s="9"/>
      <c r="AF105" s="6"/>
      <c r="AG105" s="9"/>
      <c r="AH105" s="5"/>
      <c r="AK105" s="9"/>
      <c r="AL105" s="32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</row>
    <row r="106" spans="2:147" ht="15.75">
      <c r="B106" s="13"/>
      <c r="C106" s="31"/>
      <c r="D106" s="32"/>
      <c r="E106" s="32">
        <v>10080797</v>
      </c>
      <c r="G106" s="13" t="s">
        <v>3931</v>
      </c>
      <c r="H106" s="13" t="s">
        <v>3932</v>
      </c>
      <c r="I106" s="13" t="s">
        <v>561</v>
      </c>
      <c r="J106" s="126">
        <v>3356301</v>
      </c>
      <c r="L106" s="57"/>
      <c r="M106" s="31" t="s">
        <v>562</v>
      </c>
      <c r="N106" s="31">
        <v>350</v>
      </c>
      <c r="O106" s="51">
        <v>17.5</v>
      </c>
      <c r="P106" s="57">
        <v>39367</v>
      </c>
      <c r="Q106" s="57">
        <v>39547</v>
      </c>
      <c r="R106" s="92" t="s">
        <v>4328</v>
      </c>
      <c r="S106" s="92" t="s">
        <v>1515</v>
      </c>
      <c r="T106" s="31" t="s">
        <v>1516</v>
      </c>
      <c r="U106" s="31" t="s">
        <v>3304</v>
      </c>
      <c r="V106" s="31" t="s">
        <v>2291</v>
      </c>
      <c r="AA106" s="31" t="s">
        <v>5003</v>
      </c>
      <c r="AB106" s="60">
        <f t="shared" si="2"/>
        <v>1945</v>
      </c>
      <c r="AC106" s="13">
        <f t="shared" si="3"/>
        <v>15</v>
      </c>
      <c r="AD106" s="9"/>
      <c r="AE106" s="9"/>
      <c r="AF106" s="6"/>
      <c r="AG106" s="9"/>
      <c r="AH106" s="5"/>
      <c r="AK106" s="9"/>
      <c r="AL106" s="32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</row>
    <row r="107" spans="2:147" ht="15.75">
      <c r="B107" s="13"/>
      <c r="C107" s="31"/>
      <c r="D107" s="32"/>
      <c r="G107" s="13" t="s">
        <v>2543</v>
      </c>
      <c r="H107" s="13" t="s">
        <v>4180</v>
      </c>
      <c r="I107" s="13" t="s">
        <v>4181</v>
      </c>
      <c r="L107" s="13" t="s">
        <v>4182</v>
      </c>
      <c r="M107" s="31">
        <v>78717</v>
      </c>
      <c r="N107" s="40">
        <v>312</v>
      </c>
      <c r="O107" s="51">
        <f>N107/17</f>
        <v>18.352941176470587</v>
      </c>
      <c r="P107" s="30"/>
      <c r="Q107" s="30"/>
      <c r="R107" s="30"/>
      <c r="U107" s="31" t="s">
        <v>3304</v>
      </c>
      <c r="V107" s="31" t="s">
        <v>2300</v>
      </c>
      <c r="AA107" s="31" t="s">
        <v>5091</v>
      </c>
      <c r="AB107" s="60">
        <f t="shared" si="2"/>
        <v>975</v>
      </c>
      <c r="AC107" s="13">
        <f t="shared" si="3"/>
        <v>20</v>
      </c>
      <c r="AD107" s="9"/>
      <c r="AE107" s="9"/>
      <c r="AF107" s="6"/>
      <c r="AG107" s="9"/>
      <c r="AH107" s="5"/>
      <c r="AK107" s="9"/>
      <c r="AL107" s="32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</row>
    <row r="108" spans="2:147" ht="15.75">
      <c r="B108" s="13"/>
      <c r="C108" s="31"/>
      <c r="D108" s="32"/>
      <c r="E108" s="61"/>
      <c r="G108" s="13" t="s">
        <v>953</v>
      </c>
      <c r="H108" s="13" t="s">
        <v>4006</v>
      </c>
      <c r="I108" s="13" t="s">
        <v>4007</v>
      </c>
      <c r="L108" s="13" t="s">
        <v>1492</v>
      </c>
      <c r="M108" s="31">
        <v>78757</v>
      </c>
      <c r="N108" s="40">
        <v>36</v>
      </c>
      <c r="O108" s="51">
        <v>1.2</v>
      </c>
      <c r="P108" s="30">
        <v>35626</v>
      </c>
      <c r="Q108" s="30">
        <v>35916</v>
      </c>
      <c r="R108" s="30"/>
      <c r="S108" s="31" t="s">
        <v>169</v>
      </c>
      <c r="T108" s="31" t="s">
        <v>170</v>
      </c>
      <c r="U108" s="31" t="s">
        <v>2049</v>
      </c>
      <c r="V108" s="31" t="s">
        <v>3527</v>
      </c>
      <c r="AA108" s="31" t="s">
        <v>5188</v>
      </c>
      <c r="AB108" s="60">
        <f t="shared" si="2"/>
        <v>2951</v>
      </c>
      <c r="AC108" s="13">
        <f t="shared" si="3"/>
        <v>27</v>
      </c>
      <c r="AD108" s="9"/>
      <c r="AE108" s="9"/>
      <c r="AF108" s="6"/>
      <c r="AG108" s="9"/>
      <c r="AH108" s="5"/>
      <c r="AK108" s="9"/>
      <c r="AL108" s="32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</row>
    <row r="109" spans="2:147" ht="15.75">
      <c r="B109" s="13"/>
      <c r="C109" s="31"/>
      <c r="D109" s="32"/>
      <c r="E109" s="124">
        <v>11608841</v>
      </c>
      <c r="F109" s="189"/>
      <c r="G109" s="125" t="s">
        <v>5966</v>
      </c>
      <c r="H109" s="125" t="s">
        <v>5967</v>
      </c>
      <c r="I109" s="125" t="s">
        <v>5968</v>
      </c>
      <c r="J109" s="210">
        <v>268994</v>
      </c>
      <c r="K109"/>
      <c r="L109"/>
      <c r="M109" s="210" t="s">
        <v>3709</v>
      </c>
      <c r="N109" s="52">
        <v>205</v>
      </c>
      <c r="O109" s="126">
        <v>11.86</v>
      </c>
      <c r="P109" s="127">
        <v>42643</v>
      </c>
      <c r="R109" s="31"/>
      <c r="S109" s="126" t="s">
        <v>5969</v>
      </c>
      <c r="T109" s="126" t="s">
        <v>119</v>
      </c>
      <c r="U109" s="126" t="s">
        <v>907</v>
      </c>
      <c r="V109" s="164" t="s">
        <v>5992</v>
      </c>
      <c r="AA109" s="31" t="s">
        <v>5274</v>
      </c>
      <c r="AB109" s="60">
        <f t="shared" si="2"/>
        <v>3221</v>
      </c>
      <c r="AC109" s="13">
        <f t="shared" si="3"/>
        <v>22</v>
      </c>
      <c r="AD109" s="9"/>
      <c r="AE109" s="9"/>
      <c r="AF109" s="6"/>
      <c r="AG109" s="9"/>
      <c r="AH109" s="5"/>
      <c r="AK109" s="9"/>
      <c r="AL109" s="32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</row>
    <row r="110" spans="2:147" ht="15.75">
      <c r="B110" s="13"/>
      <c r="C110" s="31"/>
      <c r="D110" s="32"/>
      <c r="E110" s="161" t="s">
        <v>2138</v>
      </c>
      <c r="F110" s="157"/>
      <c r="G110" s="154" t="s">
        <v>3970</v>
      </c>
      <c r="H110" s="154" t="s">
        <v>4046</v>
      </c>
      <c r="I110" s="154" t="s">
        <v>3636</v>
      </c>
      <c r="J110" s="157">
        <v>447398</v>
      </c>
      <c r="K110" s="157"/>
      <c r="L110" s="181"/>
      <c r="M110" s="157" t="s">
        <v>534</v>
      </c>
      <c r="N110" s="171">
        <v>15</v>
      </c>
      <c r="O110" s="176">
        <v>1.15</v>
      </c>
      <c r="P110" s="173">
        <v>39307</v>
      </c>
      <c r="Q110" s="173">
        <v>39688</v>
      </c>
      <c r="R110" s="164" t="s">
        <v>4076</v>
      </c>
      <c r="S110" s="164" t="s">
        <v>3056</v>
      </c>
      <c r="T110" s="157" t="s">
        <v>3057</v>
      </c>
      <c r="U110" s="164" t="s">
        <v>906</v>
      </c>
      <c r="V110" s="164" t="s">
        <v>4072</v>
      </c>
      <c r="AA110" s="31" t="s">
        <v>5386</v>
      </c>
      <c r="AB110" s="60">
        <f t="shared" si="2"/>
        <v>4029</v>
      </c>
      <c r="AC110" s="13">
        <f t="shared" si="3"/>
        <v>25</v>
      </c>
      <c r="AD110" s="9"/>
      <c r="AE110" s="9"/>
      <c r="AF110" s="6"/>
      <c r="AG110" s="9"/>
      <c r="AH110" s="5"/>
      <c r="AK110" s="9"/>
      <c r="AL110" s="32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</row>
    <row r="111" spans="2:147" ht="15.75">
      <c r="B111" s="13"/>
      <c r="C111" s="31"/>
      <c r="D111" s="32"/>
      <c r="E111" s="124" t="s">
        <v>4960</v>
      </c>
      <c r="F111" s="13"/>
      <c r="G111" s="125" t="s">
        <v>4920</v>
      </c>
      <c r="H111" s="125" t="s">
        <v>4961</v>
      </c>
      <c r="I111" s="125" t="s">
        <v>4639</v>
      </c>
      <c r="J111" s="126">
        <v>3374247</v>
      </c>
      <c r="K111" s="13"/>
      <c r="M111" s="126" t="s">
        <v>291</v>
      </c>
      <c r="N111" s="4">
        <v>354</v>
      </c>
      <c r="O111" s="130">
        <v>21.99</v>
      </c>
      <c r="P111" s="127">
        <v>41281</v>
      </c>
      <c r="Q111" s="127">
        <v>41898</v>
      </c>
      <c r="R111" s="126" t="s">
        <v>259</v>
      </c>
      <c r="S111" s="126" t="s">
        <v>4689</v>
      </c>
      <c r="T111" s="126" t="s">
        <v>293</v>
      </c>
      <c r="U111" s="92" t="s">
        <v>177</v>
      </c>
      <c r="V111" s="31" t="s">
        <v>4707</v>
      </c>
      <c r="AA111" s="31" t="s">
        <v>5462</v>
      </c>
      <c r="AB111" s="60">
        <f t="shared" si="2"/>
        <v>2524</v>
      </c>
      <c r="AC111" s="13">
        <f t="shared" si="3"/>
        <v>19</v>
      </c>
      <c r="AD111" s="9"/>
      <c r="AE111" s="9"/>
      <c r="AF111" s="6"/>
      <c r="AG111" s="9"/>
      <c r="AH111" s="5"/>
      <c r="AK111" s="9"/>
      <c r="AL111" s="32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</row>
    <row r="112" spans="2:147" ht="15.75">
      <c r="B112" s="13"/>
      <c r="C112" s="31"/>
      <c r="D112" s="32"/>
      <c r="E112" s="124">
        <v>10218456</v>
      </c>
      <c r="F112" s="13"/>
      <c r="G112" s="125" t="s">
        <v>288</v>
      </c>
      <c r="H112" s="125" t="s">
        <v>289</v>
      </c>
      <c r="I112" s="125" t="s">
        <v>290</v>
      </c>
      <c r="J112" s="126">
        <v>3374247</v>
      </c>
      <c r="K112" s="125"/>
      <c r="M112" s="126" t="s">
        <v>291</v>
      </c>
      <c r="N112" s="31">
        <v>354</v>
      </c>
      <c r="O112" s="130">
        <v>22</v>
      </c>
      <c r="P112" s="127">
        <v>39790</v>
      </c>
      <c r="Q112" s="13"/>
      <c r="R112" s="126" t="s">
        <v>259</v>
      </c>
      <c r="S112" s="126" t="s">
        <v>292</v>
      </c>
      <c r="T112" s="126" t="s">
        <v>293</v>
      </c>
      <c r="U112" s="126" t="s">
        <v>554</v>
      </c>
      <c r="V112" s="31" t="s">
        <v>2255</v>
      </c>
      <c r="AA112" s="31" t="s">
        <v>5568</v>
      </c>
      <c r="AB112" s="60">
        <f t="shared" si="2"/>
        <v>3229</v>
      </c>
      <c r="AC112" s="13">
        <f t="shared" si="3"/>
        <v>24</v>
      </c>
      <c r="AD112" s="9"/>
      <c r="AE112" s="9"/>
      <c r="AF112" s="6"/>
      <c r="AG112" s="9"/>
      <c r="AH112" s="5"/>
      <c r="AK112" s="9"/>
      <c r="AL112" s="32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</row>
    <row r="113" spans="2:147" ht="15.75">
      <c r="B113" s="13"/>
      <c r="C113" s="31"/>
      <c r="D113" s="32"/>
      <c r="E113" s="153">
        <v>11490306</v>
      </c>
      <c r="F113" s="154"/>
      <c r="G113" s="155" t="s">
        <v>5623</v>
      </c>
      <c r="H113" s="155" t="s">
        <v>5621</v>
      </c>
      <c r="I113" s="155" t="s">
        <v>5622</v>
      </c>
      <c r="J113" s="156">
        <v>5316414</v>
      </c>
      <c r="K113" s="154"/>
      <c r="L113" s="154"/>
      <c r="M113" s="156" t="s">
        <v>2641</v>
      </c>
      <c r="N113" s="157">
        <v>83</v>
      </c>
      <c r="O113" s="160">
        <v>12.83</v>
      </c>
      <c r="P113" s="158">
        <v>42425</v>
      </c>
      <c r="Q113" s="155"/>
      <c r="R113" s="156" t="s">
        <v>4463</v>
      </c>
      <c r="S113" s="156" t="s">
        <v>5681</v>
      </c>
      <c r="T113" s="156" t="s">
        <v>2227</v>
      </c>
      <c r="U113" s="156" t="s">
        <v>907</v>
      </c>
      <c r="V113" s="157" t="s">
        <v>5698</v>
      </c>
      <c r="AA113" s="31" t="s">
        <v>5699</v>
      </c>
      <c r="AB113" s="60">
        <f t="shared" si="2"/>
        <v>3175</v>
      </c>
      <c r="AC113" s="13">
        <f t="shared" si="3"/>
        <v>18</v>
      </c>
      <c r="AD113" s="9"/>
      <c r="AE113" s="9"/>
      <c r="AF113" s="6"/>
      <c r="AG113" s="9"/>
      <c r="AH113" s="5"/>
      <c r="AK113" s="9"/>
      <c r="AL113" s="32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</row>
    <row r="114" spans="2:147" ht="15.75">
      <c r="B114" s="13"/>
      <c r="C114" s="31"/>
      <c r="D114" s="32"/>
      <c r="E114" s="153">
        <v>11463822</v>
      </c>
      <c r="F114" s="154"/>
      <c r="G114" s="155" t="s">
        <v>5700</v>
      </c>
      <c r="H114" s="154" t="s">
        <v>5701</v>
      </c>
      <c r="I114" s="155" t="s">
        <v>5702</v>
      </c>
      <c r="J114" s="156">
        <v>5310073</v>
      </c>
      <c r="K114" s="154"/>
      <c r="L114" s="154"/>
      <c r="M114" s="156" t="s">
        <v>2641</v>
      </c>
      <c r="N114" s="157">
        <v>328</v>
      </c>
      <c r="O114" s="163">
        <v>22.578</v>
      </c>
      <c r="P114" s="158">
        <v>42361</v>
      </c>
      <c r="Q114" s="158">
        <v>42607</v>
      </c>
      <c r="R114" s="156" t="s">
        <v>4463</v>
      </c>
      <c r="S114" s="156" t="s">
        <v>5703</v>
      </c>
      <c r="T114" s="156" t="s">
        <v>2227</v>
      </c>
      <c r="U114" s="156" t="s">
        <v>906</v>
      </c>
      <c r="V114" s="164" t="s">
        <v>5699</v>
      </c>
      <c r="AA114" s="31" t="s">
        <v>5698</v>
      </c>
      <c r="AB114" s="60">
        <f t="shared" si="2"/>
        <v>3936</v>
      </c>
      <c r="AC114" s="13">
        <f t="shared" si="3"/>
        <v>27</v>
      </c>
      <c r="AD114" s="9"/>
      <c r="AE114" s="9"/>
      <c r="AF114" s="6"/>
      <c r="AG114" s="9"/>
      <c r="AH114" s="5"/>
      <c r="AK114" s="9"/>
      <c r="AL114" s="32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</row>
    <row r="115" spans="2:147" ht="15.75">
      <c r="B115" s="13"/>
      <c r="C115" s="31"/>
      <c r="D115" s="32"/>
      <c r="E115" s="58">
        <v>282989</v>
      </c>
      <c r="G115" s="54" t="s">
        <v>2165</v>
      </c>
      <c r="H115" s="54" t="s">
        <v>2388</v>
      </c>
      <c r="I115" s="54" t="s">
        <v>59</v>
      </c>
      <c r="J115" s="91">
        <v>3212438</v>
      </c>
      <c r="K115" s="91"/>
      <c r="L115" s="54" t="s">
        <v>2166</v>
      </c>
      <c r="M115" s="31">
        <v>78729</v>
      </c>
      <c r="N115" s="40">
        <v>396</v>
      </c>
      <c r="O115" s="98">
        <v>36.29</v>
      </c>
      <c r="P115" s="57">
        <v>38601</v>
      </c>
      <c r="Q115" s="57">
        <v>38756</v>
      </c>
      <c r="R115" s="31" t="s">
        <v>1149</v>
      </c>
      <c r="S115" s="31" t="s">
        <v>914</v>
      </c>
      <c r="T115" s="31" t="s">
        <v>4261</v>
      </c>
      <c r="U115" s="92" t="s">
        <v>3304</v>
      </c>
      <c r="V115" s="31" t="s">
        <v>730</v>
      </c>
      <c r="AA115" s="31" t="s">
        <v>5850</v>
      </c>
      <c r="AB115" s="60">
        <f t="shared" si="2"/>
        <v>3099</v>
      </c>
      <c r="AC115" s="13">
        <f t="shared" si="3"/>
        <v>19</v>
      </c>
      <c r="AD115" s="9"/>
      <c r="AE115" s="9"/>
      <c r="AF115" s="6"/>
      <c r="AG115" s="9"/>
      <c r="AH115" s="5"/>
      <c r="AK115" s="9"/>
      <c r="AL115" s="32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</row>
    <row r="116" spans="2:147" ht="15.75">
      <c r="B116" s="13"/>
      <c r="C116" s="31"/>
      <c r="D116" s="32"/>
      <c r="E116" s="32">
        <v>10113632</v>
      </c>
      <c r="G116" s="13" t="s">
        <v>2375</v>
      </c>
      <c r="H116" s="13" t="s">
        <v>1710</v>
      </c>
      <c r="I116" s="13" t="s">
        <v>3358</v>
      </c>
      <c r="J116" s="31">
        <v>2017055</v>
      </c>
      <c r="M116" s="31">
        <v>78705</v>
      </c>
      <c r="N116" s="31">
        <v>281</v>
      </c>
      <c r="O116" s="51">
        <v>2.57</v>
      </c>
      <c r="P116" s="57">
        <v>39486</v>
      </c>
      <c r="Q116" s="13"/>
      <c r="R116" s="92" t="s">
        <v>1655</v>
      </c>
      <c r="S116" s="92" t="s">
        <v>256</v>
      </c>
      <c r="T116" s="31" t="s">
        <v>3345</v>
      </c>
      <c r="U116" s="31" t="s">
        <v>2754</v>
      </c>
      <c r="V116" s="31" t="s">
        <v>3888</v>
      </c>
      <c r="AA116" s="31" t="s">
        <v>5992</v>
      </c>
      <c r="AB116" s="60">
        <f t="shared" si="2"/>
        <v>2380</v>
      </c>
      <c r="AC116" s="13">
        <f t="shared" si="3"/>
        <v>23</v>
      </c>
      <c r="AD116" s="9"/>
      <c r="AE116" s="9"/>
      <c r="AF116" s="6"/>
      <c r="AG116" s="9"/>
      <c r="AH116" s="5"/>
      <c r="AK116" s="9"/>
      <c r="AL116" s="32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</row>
    <row r="117" spans="2:147" ht="15.75">
      <c r="B117" s="13"/>
      <c r="C117" s="31"/>
      <c r="D117" s="32"/>
      <c r="G117" s="13" t="s">
        <v>172</v>
      </c>
      <c r="H117" s="13" t="s">
        <v>173</v>
      </c>
      <c r="I117" s="13" t="s">
        <v>174</v>
      </c>
      <c r="L117" s="13" t="s">
        <v>1493</v>
      </c>
      <c r="M117" s="31">
        <v>78749</v>
      </c>
      <c r="N117" s="40">
        <v>390</v>
      </c>
      <c r="O117" s="51">
        <v>22.97</v>
      </c>
      <c r="P117" s="30">
        <v>35657</v>
      </c>
      <c r="Q117" s="30">
        <v>36038</v>
      </c>
      <c r="R117" s="30"/>
      <c r="S117" s="31" t="s">
        <v>175</v>
      </c>
      <c r="T117" s="31" t="s">
        <v>176</v>
      </c>
      <c r="U117" s="31" t="s">
        <v>3304</v>
      </c>
      <c r="V117" s="31" t="s">
        <v>3527</v>
      </c>
      <c r="AA117" s="31"/>
      <c r="AB117" s="60"/>
      <c r="AD117" s="9"/>
      <c r="AE117" s="9"/>
      <c r="AF117" s="6"/>
      <c r="AG117" s="9"/>
      <c r="AH117" s="5"/>
      <c r="AK117" s="9"/>
      <c r="AL117" s="32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</row>
    <row r="118" spans="1:147" ht="15.75">
      <c r="A118" s="124"/>
      <c r="B118" s="31"/>
      <c r="C118" s="125"/>
      <c r="D118" s="32"/>
      <c r="E118" s="153">
        <v>10780200</v>
      </c>
      <c r="F118" s="154"/>
      <c r="G118" s="155" t="s">
        <v>4410</v>
      </c>
      <c r="H118" s="155" t="s">
        <v>5382</v>
      </c>
      <c r="I118" s="155" t="s">
        <v>4411</v>
      </c>
      <c r="J118" s="156">
        <v>5000722</v>
      </c>
      <c r="K118" s="155"/>
      <c r="L118" s="154"/>
      <c r="M118" s="156" t="s">
        <v>2778</v>
      </c>
      <c r="N118" s="157">
        <v>279</v>
      </c>
      <c r="O118" s="160">
        <v>3.636</v>
      </c>
      <c r="P118" s="158">
        <v>41072</v>
      </c>
      <c r="Q118" s="158">
        <v>41288</v>
      </c>
      <c r="R118" s="157" t="s">
        <v>4328</v>
      </c>
      <c r="S118" s="156" t="s">
        <v>4436</v>
      </c>
      <c r="T118" s="156" t="s">
        <v>2223</v>
      </c>
      <c r="U118" s="31" t="s">
        <v>3304</v>
      </c>
      <c r="V118" s="157" t="s">
        <v>4464</v>
      </c>
      <c r="AA118" s="31"/>
      <c r="AB118" s="60"/>
      <c r="AD118" s="9"/>
      <c r="AE118" s="9"/>
      <c r="AF118" s="6"/>
      <c r="AG118" s="9"/>
      <c r="AH118" s="5"/>
      <c r="AK118" s="9"/>
      <c r="AL118" s="32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</row>
    <row r="119" spans="2:147" ht="15.75">
      <c r="B119" s="13"/>
      <c r="C119" s="31"/>
      <c r="D119" s="32"/>
      <c r="E119" s="32">
        <v>203813</v>
      </c>
      <c r="G119" s="13" t="s">
        <v>4259</v>
      </c>
      <c r="H119" s="13" t="s">
        <v>747</v>
      </c>
      <c r="I119" s="13" t="s">
        <v>972</v>
      </c>
      <c r="L119" s="13" t="s">
        <v>4260</v>
      </c>
      <c r="M119" s="31">
        <v>78754</v>
      </c>
      <c r="N119" s="31">
        <v>460</v>
      </c>
      <c r="O119" s="51">
        <v>28.36</v>
      </c>
      <c r="P119" s="30">
        <v>37397</v>
      </c>
      <c r="Q119" s="30">
        <v>37525</v>
      </c>
      <c r="R119" s="31" t="s">
        <v>745</v>
      </c>
      <c r="S119" s="31" t="s">
        <v>746</v>
      </c>
      <c r="T119" s="31" t="s">
        <v>4261</v>
      </c>
      <c r="U119" s="31" t="s">
        <v>3304</v>
      </c>
      <c r="V119" s="31" t="s">
        <v>2301</v>
      </c>
      <c r="AA119" s="31"/>
      <c r="AB119" s="60"/>
      <c r="AD119" s="9"/>
      <c r="AE119" s="9"/>
      <c r="AF119" s="6"/>
      <c r="AG119" s="9"/>
      <c r="AH119" s="5"/>
      <c r="AK119" s="9"/>
      <c r="AL119" s="32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</row>
    <row r="120" spans="2:147" ht="15.75">
      <c r="B120" s="13"/>
      <c r="C120" s="31"/>
      <c r="D120" s="32"/>
      <c r="G120" s="13" t="s">
        <v>179</v>
      </c>
      <c r="H120" s="13" t="s">
        <v>180</v>
      </c>
      <c r="I120" s="13" t="s">
        <v>3301</v>
      </c>
      <c r="L120" s="13" t="s">
        <v>2072</v>
      </c>
      <c r="M120" s="7">
        <v>78728</v>
      </c>
      <c r="N120" s="40">
        <v>576</v>
      </c>
      <c r="O120" s="51">
        <v>29.3</v>
      </c>
      <c r="P120" s="30">
        <v>35318</v>
      </c>
      <c r="Q120" s="30">
        <v>35457</v>
      </c>
      <c r="R120" s="30"/>
      <c r="S120" s="31" t="s">
        <v>3302</v>
      </c>
      <c r="T120" s="31" t="s">
        <v>3303</v>
      </c>
      <c r="U120" s="31" t="s">
        <v>3304</v>
      </c>
      <c r="V120" s="31" t="s">
        <v>3523</v>
      </c>
      <c r="AA120" s="31"/>
      <c r="AB120" s="60"/>
      <c r="AD120" s="9"/>
      <c r="AE120" s="9"/>
      <c r="AF120" s="6"/>
      <c r="AG120" s="9"/>
      <c r="AH120" s="5"/>
      <c r="AK120" s="9"/>
      <c r="AL120" s="32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</row>
    <row r="121" spans="2:147" ht="15.75">
      <c r="B121" s="13"/>
      <c r="C121" s="31"/>
      <c r="D121" s="32"/>
      <c r="E121" s="124">
        <v>11175614</v>
      </c>
      <c r="F121" s="13"/>
      <c r="G121" s="125" t="s">
        <v>5113</v>
      </c>
      <c r="H121" s="125" t="s">
        <v>5162</v>
      </c>
      <c r="I121" s="125" t="s">
        <v>5112</v>
      </c>
      <c r="J121" s="126">
        <v>222601</v>
      </c>
      <c r="K121" s="13"/>
      <c r="M121" s="126" t="s">
        <v>3715</v>
      </c>
      <c r="N121" s="31">
        <v>130</v>
      </c>
      <c r="O121" s="130">
        <v>19.02</v>
      </c>
      <c r="P121" s="127">
        <v>41823</v>
      </c>
      <c r="Q121" s="127">
        <v>42108</v>
      </c>
      <c r="R121" s="31" t="s">
        <v>4076</v>
      </c>
      <c r="S121" s="126" t="s">
        <v>4806</v>
      </c>
      <c r="T121" s="126" t="s">
        <v>1859</v>
      </c>
      <c r="U121" s="31" t="s">
        <v>3304</v>
      </c>
      <c r="V121" s="31" t="s">
        <v>5188</v>
      </c>
      <c r="AA121" s="31"/>
      <c r="AB121" s="60"/>
      <c r="AD121" s="9"/>
      <c r="AE121" s="9"/>
      <c r="AF121" s="6"/>
      <c r="AG121" s="9"/>
      <c r="AH121" s="5"/>
      <c r="AK121" s="9"/>
      <c r="AL121" s="32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</row>
    <row r="122" spans="2:147" ht="15.75">
      <c r="B122" s="13"/>
      <c r="C122" s="31"/>
      <c r="D122" s="32"/>
      <c r="E122" s="124" t="s">
        <v>5871</v>
      </c>
      <c r="F122" s="13"/>
      <c r="G122" s="125" t="s">
        <v>5870</v>
      </c>
      <c r="H122" s="125" t="s">
        <v>4805</v>
      </c>
      <c r="I122" s="125" t="s">
        <v>4790</v>
      </c>
      <c r="J122" s="126">
        <v>3159507</v>
      </c>
      <c r="K122" s="13"/>
      <c r="L122" s="125"/>
      <c r="M122" s="126" t="s">
        <v>3715</v>
      </c>
      <c r="N122" s="31">
        <v>230</v>
      </c>
      <c r="O122" s="130">
        <v>16.159</v>
      </c>
      <c r="P122" s="127">
        <v>41484</v>
      </c>
      <c r="Q122" s="127">
        <v>41628</v>
      </c>
      <c r="R122" s="126" t="s">
        <v>4076</v>
      </c>
      <c r="S122" s="126" t="s">
        <v>4806</v>
      </c>
      <c r="T122" s="126" t="s">
        <v>1859</v>
      </c>
      <c r="U122" s="31" t="s">
        <v>3304</v>
      </c>
      <c r="V122" s="31" t="s">
        <v>4811</v>
      </c>
      <c r="AA122" s="31"/>
      <c r="AB122" s="60"/>
      <c r="AD122" s="9"/>
      <c r="AE122" s="9"/>
      <c r="AF122" s="6"/>
      <c r="AG122" s="9"/>
      <c r="AH122" s="5"/>
      <c r="AK122" s="9"/>
      <c r="AL122" s="32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</row>
    <row r="123" spans="2:147" ht="15.75">
      <c r="B123" s="13"/>
      <c r="C123" s="31"/>
      <c r="D123" s="32"/>
      <c r="E123" s="58">
        <v>258257</v>
      </c>
      <c r="G123" s="54" t="s">
        <v>3284</v>
      </c>
      <c r="H123" s="54" t="s">
        <v>3578</v>
      </c>
      <c r="I123" s="54" t="s">
        <v>1227</v>
      </c>
      <c r="J123" s="91">
        <v>3161383</v>
      </c>
      <c r="K123" s="91"/>
      <c r="L123" s="13" t="s">
        <v>2073</v>
      </c>
      <c r="M123" s="31">
        <v>78701</v>
      </c>
      <c r="N123" s="40">
        <v>231</v>
      </c>
      <c r="O123" s="98">
        <v>1.77</v>
      </c>
      <c r="P123" s="57">
        <v>38554</v>
      </c>
      <c r="Q123" s="57">
        <v>38750</v>
      </c>
      <c r="R123" s="31" t="s">
        <v>4076</v>
      </c>
      <c r="S123" s="31" t="s">
        <v>654</v>
      </c>
      <c r="T123" s="92" t="s">
        <v>1952</v>
      </c>
      <c r="U123" s="31" t="s">
        <v>3304</v>
      </c>
      <c r="V123" s="31" t="s">
        <v>730</v>
      </c>
      <c r="AA123" s="31"/>
      <c r="AB123" s="60"/>
      <c r="AD123" s="9"/>
      <c r="AE123" s="9"/>
      <c r="AF123" s="6"/>
      <c r="AG123" s="9"/>
      <c r="AH123" s="5"/>
      <c r="AK123" s="9"/>
      <c r="AL123" s="32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</row>
    <row r="124" spans="2:147" ht="15.75">
      <c r="B124" s="13"/>
      <c r="C124" s="31"/>
      <c r="D124" s="32"/>
      <c r="E124" s="32">
        <v>164824</v>
      </c>
      <c r="G124" s="13" t="s">
        <v>1777</v>
      </c>
      <c r="H124" s="13" t="s">
        <v>1752</v>
      </c>
      <c r="I124" s="13" t="s">
        <v>3566</v>
      </c>
      <c r="L124" s="13" t="s">
        <v>1494</v>
      </c>
      <c r="M124" s="31">
        <v>78701</v>
      </c>
      <c r="N124" s="40">
        <v>220</v>
      </c>
      <c r="O124" s="51">
        <v>1.75</v>
      </c>
      <c r="P124" s="30">
        <v>36748</v>
      </c>
      <c r="Q124" s="30">
        <v>36957</v>
      </c>
      <c r="R124" s="30"/>
      <c r="S124" s="31" t="s">
        <v>1778</v>
      </c>
      <c r="T124" s="31" t="s">
        <v>1779</v>
      </c>
      <c r="U124" s="31" t="s">
        <v>3304</v>
      </c>
      <c r="V124" s="31" t="s">
        <v>1753</v>
      </c>
      <c r="AA124" s="31"/>
      <c r="AB124" s="60"/>
      <c r="AD124" s="9"/>
      <c r="AE124" s="9"/>
      <c r="AF124" s="6"/>
      <c r="AG124" s="9"/>
      <c r="AH124" s="5"/>
      <c r="AK124" s="9"/>
      <c r="AL124" s="32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</row>
    <row r="125" spans="2:147" ht="15.75">
      <c r="B125" s="13"/>
      <c r="C125" s="31"/>
      <c r="D125" s="32"/>
      <c r="E125" s="124">
        <v>11358189</v>
      </c>
      <c r="F125" s="13"/>
      <c r="G125" s="125" t="s">
        <v>5420</v>
      </c>
      <c r="H125" s="125" t="s">
        <v>5421</v>
      </c>
      <c r="I125" s="125" t="s">
        <v>5419</v>
      </c>
      <c r="J125" s="126">
        <v>5205123</v>
      </c>
      <c r="K125" s="13"/>
      <c r="M125" s="126" t="s">
        <v>2778</v>
      </c>
      <c r="N125" s="31">
        <v>318</v>
      </c>
      <c r="O125" s="130">
        <v>4.319</v>
      </c>
      <c r="P125" s="127">
        <v>42151</v>
      </c>
      <c r="Q125" s="127">
        <v>42349</v>
      </c>
      <c r="R125" s="126" t="s">
        <v>1871</v>
      </c>
      <c r="S125" s="126" t="s">
        <v>4891</v>
      </c>
      <c r="T125" s="31" t="s">
        <v>2223</v>
      </c>
      <c r="U125" s="92" t="s">
        <v>177</v>
      </c>
      <c r="V125" s="92" t="s">
        <v>5462</v>
      </c>
      <c r="AA125" s="31"/>
      <c r="AB125" s="60"/>
      <c r="AD125" s="9"/>
      <c r="AE125" s="9"/>
      <c r="AF125" s="6"/>
      <c r="AG125" s="9"/>
      <c r="AH125" s="5"/>
      <c r="AK125" s="9"/>
      <c r="AL125" s="32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</row>
    <row r="126" spans="2:147" ht="15.75">
      <c r="B126" s="13"/>
      <c r="C126" s="31"/>
      <c r="D126" s="32"/>
      <c r="E126" s="32" t="s">
        <v>3868</v>
      </c>
      <c r="G126" s="13" t="s">
        <v>27</v>
      </c>
      <c r="H126" s="13" t="s">
        <v>1186</v>
      </c>
      <c r="I126" s="125" t="s">
        <v>1185</v>
      </c>
      <c r="J126" s="126">
        <v>3381500</v>
      </c>
      <c r="L126" s="34"/>
      <c r="M126" s="31" t="s">
        <v>4074</v>
      </c>
      <c r="N126" s="91">
        <v>467</v>
      </c>
      <c r="O126" s="98">
        <v>9.47</v>
      </c>
      <c r="P126" s="57">
        <v>39272</v>
      </c>
      <c r="Q126" s="57">
        <v>39653</v>
      </c>
      <c r="R126" s="92" t="s">
        <v>4328</v>
      </c>
      <c r="S126" s="92" t="s">
        <v>1644</v>
      </c>
      <c r="T126" s="31" t="s">
        <v>1645</v>
      </c>
      <c r="U126" s="31" t="s">
        <v>3304</v>
      </c>
      <c r="V126" s="92" t="s">
        <v>4072</v>
      </c>
      <c r="AA126" s="31"/>
      <c r="AB126" s="60"/>
      <c r="AD126" s="9"/>
      <c r="AE126" s="9"/>
      <c r="AF126" s="6"/>
      <c r="AG126" s="9"/>
      <c r="AH126" s="5"/>
      <c r="AK126" s="9"/>
      <c r="AL126" s="32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</row>
    <row r="127" spans="2:147" ht="15.75">
      <c r="B127" s="13"/>
      <c r="C127" s="31"/>
      <c r="D127" s="32"/>
      <c r="E127" s="153">
        <v>11067385</v>
      </c>
      <c r="F127" s="154"/>
      <c r="G127" s="155" t="s">
        <v>4860</v>
      </c>
      <c r="H127" s="155" t="s">
        <v>4902</v>
      </c>
      <c r="I127" s="155" t="s">
        <v>4901</v>
      </c>
      <c r="J127" s="156">
        <v>5078992</v>
      </c>
      <c r="K127" s="155"/>
      <c r="L127" s="154"/>
      <c r="M127" s="156" t="s">
        <v>3631</v>
      </c>
      <c r="N127" s="157">
        <v>460</v>
      </c>
      <c r="O127" s="160">
        <v>27.41</v>
      </c>
      <c r="P127" s="158">
        <v>41628</v>
      </c>
      <c r="Q127" s="158">
        <v>42025</v>
      </c>
      <c r="R127" s="156" t="s">
        <v>5251</v>
      </c>
      <c r="S127" s="156" t="s">
        <v>520</v>
      </c>
      <c r="T127" s="156" t="s">
        <v>2227</v>
      </c>
      <c r="U127" s="157" t="s">
        <v>906</v>
      </c>
      <c r="V127" s="157" t="s">
        <v>4919</v>
      </c>
      <c r="AA127" s="31"/>
      <c r="AB127" s="60"/>
      <c r="AD127" s="9"/>
      <c r="AE127" s="9"/>
      <c r="AF127" s="6"/>
      <c r="AG127" s="9"/>
      <c r="AH127" s="5"/>
      <c r="AK127" s="9"/>
      <c r="AL127" s="32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</row>
    <row r="128" spans="2:147" ht="15.75">
      <c r="B128" s="13"/>
      <c r="C128" s="31"/>
      <c r="D128" s="32"/>
      <c r="E128" s="58">
        <v>298214</v>
      </c>
      <c r="G128" s="54" t="s">
        <v>1897</v>
      </c>
      <c r="H128" s="55" t="s">
        <v>489</v>
      </c>
      <c r="I128" s="54" t="s">
        <v>1898</v>
      </c>
      <c r="J128" s="91">
        <v>289466</v>
      </c>
      <c r="K128" s="91"/>
      <c r="L128" s="54" t="s">
        <v>1898</v>
      </c>
      <c r="M128" s="91">
        <v>78702</v>
      </c>
      <c r="N128" s="91">
        <v>6</v>
      </c>
      <c r="O128" s="98">
        <v>0.5</v>
      </c>
      <c r="P128" s="57">
        <v>38887</v>
      </c>
      <c r="Q128" s="57">
        <v>39181</v>
      </c>
      <c r="R128" s="31" t="s">
        <v>4076</v>
      </c>
      <c r="S128" s="92" t="s">
        <v>490</v>
      </c>
      <c r="T128" s="92" t="s">
        <v>491</v>
      </c>
      <c r="U128" s="92" t="s">
        <v>906</v>
      </c>
      <c r="V128" s="31" t="s">
        <v>1814</v>
      </c>
      <c r="AA128" s="31"/>
      <c r="AB128" s="60"/>
      <c r="AD128" s="9"/>
      <c r="AE128" s="9"/>
      <c r="AF128" s="6"/>
      <c r="AG128" s="9"/>
      <c r="AH128" s="5"/>
      <c r="AK128" s="9"/>
      <c r="AL128" s="32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</row>
    <row r="129" spans="2:147" ht="15.75">
      <c r="B129" s="13"/>
      <c r="C129" s="31"/>
      <c r="D129" s="32"/>
      <c r="E129" s="153">
        <v>10677891</v>
      </c>
      <c r="F129" s="154"/>
      <c r="G129" s="155" t="s">
        <v>2900</v>
      </c>
      <c r="H129" s="155" t="s">
        <v>2899</v>
      </c>
      <c r="I129" s="155" t="s">
        <v>1164</v>
      </c>
      <c r="J129" s="156">
        <v>3200438</v>
      </c>
      <c r="K129" s="155" t="s">
        <v>812</v>
      </c>
      <c r="L129" s="155">
        <v>3200438</v>
      </c>
      <c r="M129" s="156" t="s">
        <v>4283</v>
      </c>
      <c r="N129" s="156">
        <v>103</v>
      </c>
      <c r="O129" s="160">
        <v>11.661</v>
      </c>
      <c r="P129" s="173">
        <v>40855</v>
      </c>
      <c r="Q129" s="173">
        <v>41029</v>
      </c>
      <c r="R129" s="157" t="s">
        <v>2126</v>
      </c>
      <c r="S129" s="156" t="s">
        <v>1163</v>
      </c>
      <c r="T129" s="156" t="s">
        <v>2329</v>
      </c>
      <c r="U129" s="157" t="s">
        <v>906</v>
      </c>
      <c r="V129" s="157" t="s">
        <v>656</v>
      </c>
      <c r="AA129" s="31"/>
      <c r="AB129" s="60"/>
      <c r="AD129" s="9"/>
      <c r="AE129" s="9"/>
      <c r="AF129" s="6"/>
      <c r="AG129" s="9"/>
      <c r="AH129" s="5"/>
      <c r="AK129" s="9"/>
      <c r="AL129" s="32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</row>
    <row r="130" spans="2:147" ht="15.75">
      <c r="B130" s="13"/>
      <c r="C130" s="31"/>
      <c r="D130" s="32"/>
      <c r="E130" s="56" t="s">
        <v>3324</v>
      </c>
      <c r="G130" s="54" t="s">
        <v>4095</v>
      </c>
      <c r="H130" s="54" t="s">
        <v>1086</v>
      </c>
      <c r="I130" s="54" t="s">
        <v>812</v>
      </c>
      <c r="J130" s="91">
        <v>3200438</v>
      </c>
      <c r="K130" s="91"/>
      <c r="L130" s="54" t="s">
        <v>812</v>
      </c>
      <c r="M130" s="31">
        <v>78744</v>
      </c>
      <c r="N130" s="91">
        <v>150</v>
      </c>
      <c r="O130" s="98">
        <v>11.661</v>
      </c>
      <c r="P130" s="57">
        <v>38791</v>
      </c>
      <c r="Q130" s="57">
        <v>38967</v>
      </c>
      <c r="R130" s="31" t="s">
        <v>2012</v>
      </c>
      <c r="S130" s="31" t="s">
        <v>867</v>
      </c>
      <c r="T130" s="31" t="s">
        <v>3195</v>
      </c>
      <c r="U130" s="92" t="s">
        <v>2049</v>
      </c>
      <c r="V130" s="31" t="s">
        <v>1948</v>
      </c>
      <c r="AA130" s="31"/>
      <c r="AB130" s="60"/>
      <c r="AD130" s="9"/>
      <c r="AE130" s="9"/>
      <c r="AF130" s="6"/>
      <c r="AG130" s="9"/>
      <c r="AH130" s="5"/>
      <c r="AK130" s="9"/>
      <c r="AL130" s="32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</row>
    <row r="131" spans="2:147" ht="15.75">
      <c r="B131" s="13"/>
      <c r="C131" s="31"/>
      <c r="D131" s="32"/>
      <c r="G131" s="13" t="s">
        <v>2334</v>
      </c>
      <c r="H131" s="13" t="s">
        <v>2335</v>
      </c>
      <c r="I131" s="13" t="s">
        <v>1268</v>
      </c>
      <c r="L131" s="13" t="s">
        <v>1495</v>
      </c>
      <c r="M131" s="31">
        <v>78759</v>
      </c>
      <c r="N131" s="40">
        <v>61</v>
      </c>
      <c r="O131" s="51">
        <v>4.400000095367432</v>
      </c>
      <c r="P131" s="30">
        <v>35611</v>
      </c>
      <c r="Q131" s="30">
        <v>35763</v>
      </c>
      <c r="R131" s="30"/>
      <c r="S131" s="31" t="s">
        <v>1269</v>
      </c>
      <c r="T131" s="31" t="s">
        <v>1270</v>
      </c>
      <c r="U131" s="31" t="s">
        <v>3304</v>
      </c>
      <c r="V131" s="31" t="s">
        <v>3526</v>
      </c>
      <c r="AA131" s="31"/>
      <c r="AB131" s="60"/>
      <c r="AD131" s="9"/>
      <c r="AE131" s="9"/>
      <c r="AF131" s="6"/>
      <c r="AG131" s="9"/>
      <c r="AH131" s="5"/>
      <c r="AK131" s="9"/>
      <c r="AL131" s="32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</row>
    <row r="132" spans="2:147" ht="15.75">
      <c r="B132" s="13"/>
      <c r="C132" s="31"/>
      <c r="D132" s="32"/>
      <c r="E132" s="58">
        <v>312209</v>
      </c>
      <c r="G132" s="54" t="s">
        <v>700</v>
      </c>
      <c r="H132" s="54" t="s">
        <v>1590</v>
      </c>
      <c r="I132" s="54" t="s">
        <v>701</v>
      </c>
      <c r="J132" s="91">
        <v>3123152</v>
      </c>
      <c r="K132" s="91"/>
      <c r="L132" s="54" t="s">
        <v>701</v>
      </c>
      <c r="M132" s="91">
        <v>78741</v>
      </c>
      <c r="N132" s="91">
        <v>32</v>
      </c>
      <c r="O132" s="98">
        <v>1.5099862258953167</v>
      </c>
      <c r="P132" s="57">
        <v>39141</v>
      </c>
      <c r="Q132" s="57">
        <v>39338</v>
      </c>
      <c r="R132" s="92" t="s">
        <v>1547</v>
      </c>
      <c r="S132" s="92" t="s">
        <v>1451</v>
      </c>
      <c r="T132" s="31" t="s">
        <v>1452</v>
      </c>
      <c r="U132" s="31" t="s">
        <v>3304</v>
      </c>
      <c r="V132" s="92" t="s">
        <v>2259</v>
      </c>
      <c r="AA132" s="31"/>
      <c r="AB132" s="60"/>
      <c r="AD132" s="9"/>
      <c r="AE132" s="9"/>
      <c r="AF132" s="6"/>
      <c r="AG132" s="9"/>
      <c r="AH132" s="5"/>
      <c r="AK132" s="9"/>
      <c r="AL132" s="32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</row>
    <row r="133" spans="2:147" ht="15.75">
      <c r="B133" s="13"/>
      <c r="C133" s="31"/>
      <c r="D133" s="32"/>
      <c r="E133" s="32">
        <v>171602</v>
      </c>
      <c r="G133" s="13" t="s">
        <v>1330</v>
      </c>
      <c r="H133" s="13" t="s">
        <v>1075</v>
      </c>
      <c r="I133" s="13" t="s">
        <v>3095</v>
      </c>
      <c r="L133" s="13" t="s">
        <v>1475</v>
      </c>
      <c r="M133" s="31">
        <v>78660</v>
      </c>
      <c r="N133" s="40">
        <v>306</v>
      </c>
      <c r="O133" s="51">
        <v>17.41</v>
      </c>
      <c r="P133" s="30">
        <v>36952</v>
      </c>
      <c r="R133" s="31" t="s">
        <v>745</v>
      </c>
      <c r="S133" s="31" t="s">
        <v>1331</v>
      </c>
      <c r="T133" s="31" t="s">
        <v>744</v>
      </c>
      <c r="U133" s="31" t="s">
        <v>554</v>
      </c>
      <c r="V133" s="31" t="s">
        <v>1081</v>
      </c>
      <c r="W133" s="125"/>
      <c r="X133" s="125"/>
      <c r="Y133" s="125"/>
      <c r="AA133" s="125"/>
      <c r="AD133" s="125"/>
      <c r="AG133" s="125" t="s">
        <v>2781</v>
      </c>
      <c r="AH133" s="5"/>
      <c r="AK133" s="9"/>
      <c r="AL133" s="32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</row>
    <row r="134" spans="2:147" ht="15.75">
      <c r="B134" s="13"/>
      <c r="C134" s="31"/>
      <c r="D134" s="32"/>
      <c r="E134" s="32">
        <v>204990</v>
      </c>
      <c r="G134" s="13" t="s">
        <v>594</v>
      </c>
      <c r="H134" s="13" t="s">
        <v>2088</v>
      </c>
      <c r="I134" s="13" t="s">
        <v>4030</v>
      </c>
      <c r="L134" s="13" t="s">
        <v>595</v>
      </c>
      <c r="M134" s="31">
        <v>78705</v>
      </c>
      <c r="N134" s="31">
        <v>15</v>
      </c>
      <c r="O134" s="51">
        <v>0.14</v>
      </c>
      <c r="P134" s="30">
        <v>37418</v>
      </c>
      <c r="Q134" s="30">
        <v>37538</v>
      </c>
      <c r="R134" s="31" t="s">
        <v>596</v>
      </c>
      <c r="S134" s="31" t="s">
        <v>597</v>
      </c>
      <c r="T134" s="31" t="s">
        <v>598</v>
      </c>
      <c r="U134" s="31" t="s">
        <v>3304</v>
      </c>
      <c r="V134" s="31" t="s">
        <v>2301</v>
      </c>
      <c r="W134" s="125"/>
      <c r="X134" s="125"/>
      <c r="Y134" s="125"/>
      <c r="AA134" s="125"/>
      <c r="AD134" s="125"/>
      <c r="AG134" s="125" t="s">
        <v>2781</v>
      </c>
      <c r="AH134" s="5"/>
      <c r="AK134" s="9"/>
      <c r="AL134" s="32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</row>
    <row r="135" spans="2:147" ht="15.75">
      <c r="B135" s="13"/>
      <c r="C135" s="31"/>
      <c r="D135" s="32"/>
      <c r="G135" s="13" t="s">
        <v>1272</v>
      </c>
      <c r="H135" s="13" t="s">
        <v>1273</v>
      </c>
      <c r="I135" s="13" t="s">
        <v>1274</v>
      </c>
      <c r="L135" s="13" t="s">
        <v>1497</v>
      </c>
      <c r="M135" s="31">
        <v>78753</v>
      </c>
      <c r="N135" s="40">
        <v>290</v>
      </c>
      <c r="O135" s="51">
        <v>12.65</v>
      </c>
      <c r="P135" s="30">
        <v>34809</v>
      </c>
      <c r="Q135" s="30">
        <v>35037</v>
      </c>
      <c r="R135" s="30"/>
      <c r="S135" s="31" t="s">
        <v>1275</v>
      </c>
      <c r="T135" s="31" t="s">
        <v>499</v>
      </c>
      <c r="U135" s="31" t="s">
        <v>3304</v>
      </c>
      <c r="V135" s="31" t="s">
        <v>3518</v>
      </c>
      <c r="W135" s="125"/>
      <c r="X135" s="125"/>
      <c r="Y135" s="125"/>
      <c r="AA135" s="125"/>
      <c r="AD135" s="125"/>
      <c r="AG135" s="125" t="s">
        <v>2781</v>
      </c>
      <c r="AH135" s="5"/>
      <c r="AK135" s="9"/>
      <c r="AL135" s="32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</row>
    <row r="136" spans="2:147" ht="15.75">
      <c r="B136" s="13"/>
      <c r="C136" s="31"/>
      <c r="D136" s="32"/>
      <c r="E136" s="124">
        <v>11243426</v>
      </c>
      <c r="F136" s="13"/>
      <c r="G136" s="125" t="s">
        <v>5194</v>
      </c>
      <c r="H136" s="125" t="s">
        <v>5245</v>
      </c>
      <c r="I136" s="125" t="s">
        <v>5193</v>
      </c>
      <c r="J136" s="126">
        <v>256441</v>
      </c>
      <c r="K136" s="13"/>
      <c r="M136" s="126" t="s">
        <v>4488</v>
      </c>
      <c r="N136" s="31">
        <v>76</v>
      </c>
      <c r="O136" s="130">
        <v>5.0485</v>
      </c>
      <c r="P136" s="127">
        <v>41943</v>
      </c>
      <c r="Q136" s="127">
        <v>42186</v>
      </c>
      <c r="R136" s="126" t="s">
        <v>5251</v>
      </c>
      <c r="S136" s="126" t="s">
        <v>5246</v>
      </c>
      <c r="T136" s="126" t="s">
        <v>4683</v>
      </c>
      <c r="U136" s="31" t="s">
        <v>906</v>
      </c>
      <c r="V136" s="31" t="s">
        <v>5274</v>
      </c>
      <c r="W136" s="125"/>
      <c r="X136" s="125"/>
      <c r="Y136" s="125"/>
      <c r="AA136" s="125"/>
      <c r="AD136" s="125"/>
      <c r="AG136" s="125" t="s">
        <v>2781</v>
      </c>
      <c r="AH136" s="5"/>
      <c r="AK136" s="9"/>
      <c r="AL136" s="32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</row>
    <row r="137" spans="2:147" ht="15.75">
      <c r="B137" s="13"/>
      <c r="C137" s="31"/>
      <c r="D137" s="32"/>
      <c r="G137" s="13" t="s">
        <v>500</v>
      </c>
      <c r="H137" s="13" t="s">
        <v>501</v>
      </c>
      <c r="I137" s="13" t="s">
        <v>502</v>
      </c>
      <c r="L137" s="13" t="s">
        <v>1498</v>
      </c>
      <c r="M137" s="31">
        <v>78746</v>
      </c>
      <c r="N137" s="40">
        <v>308</v>
      </c>
      <c r="O137" s="51">
        <v>18.62</v>
      </c>
      <c r="P137" s="30">
        <v>35174</v>
      </c>
      <c r="Q137" s="30">
        <v>35264</v>
      </c>
      <c r="R137" s="30"/>
      <c r="S137" s="31" t="s">
        <v>507</v>
      </c>
      <c r="T137" s="31" t="s">
        <v>508</v>
      </c>
      <c r="U137" s="31" t="s">
        <v>3304</v>
      </c>
      <c r="V137" s="31" t="s">
        <v>3522</v>
      </c>
      <c r="W137" s="125"/>
      <c r="X137" s="125"/>
      <c r="Y137" s="125"/>
      <c r="AA137" s="125"/>
      <c r="AD137" s="125"/>
      <c r="AG137" s="125" t="s">
        <v>2781</v>
      </c>
      <c r="AH137" s="5"/>
      <c r="AK137" s="9"/>
      <c r="AL137" s="32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</row>
    <row r="138" spans="2:147" ht="15.75">
      <c r="B138" s="13"/>
      <c r="C138" s="31"/>
      <c r="D138" s="32"/>
      <c r="E138" s="32">
        <v>192451</v>
      </c>
      <c r="G138" s="13" t="s">
        <v>2459</v>
      </c>
      <c r="H138" s="13" t="s">
        <v>2317</v>
      </c>
      <c r="I138" s="13" t="s">
        <v>1806</v>
      </c>
      <c r="L138" s="13" t="s">
        <v>2356</v>
      </c>
      <c r="M138" s="31">
        <v>78727</v>
      </c>
      <c r="N138" s="31">
        <v>94</v>
      </c>
      <c r="O138" s="51">
        <v>16.1</v>
      </c>
      <c r="P138" s="30">
        <v>37221</v>
      </c>
      <c r="Q138" s="30">
        <v>37531</v>
      </c>
      <c r="R138" s="31" t="s">
        <v>745</v>
      </c>
      <c r="S138" s="31" t="s">
        <v>2312</v>
      </c>
      <c r="T138" s="31" t="s">
        <v>2357</v>
      </c>
      <c r="U138" s="31" t="s">
        <v>3304</v>
      </c>
      <c r="V138" s="31" t="s">
        <v>4003</v>
      </c>
      <c r="W138" s="125"/>
      <c r="X138" s="125"/>
      <c r="Y138" s="125"/>
      <c r="AA138" s="125"/>
      <c r="AD138" s="125"/>
      <c r="AG138" s="125" t="s">
        <v>2781</v>
      </c>
      <c r="AH138" s="5"/>
      <c r="AK138" s="9"/>
      <c r="AL138" s="32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</row>
    <row r="139" spans="2:147" ht="15.75">
      <c r="B139" s="13"/>
      <c r="C139" s="31"/>
      <c r="D139" s="32"/>
      <c r="E139" s="124">
        <v>11066274</v>
      </c>
      <c r="F139" s="13"/>
      <c r="G139" s="125" t="s">
        <v>4855</v>
      </c>
      <c r="H139" s="125" t="s">
        <v>5454</v>
      </c>
      <c r="I139" s="125" t="s">
        <v>4856</v>
      </c>
      <c r="J139" s="126">
        <v>5084898</v>
      </c>
      <c r="K139" s="125"/>
      <c r="M139" s="126" t="s">
        <v>4283</v>
      </c>
      <c r="N139" s="31">
        <v>346</v>
      </c>
      <c r="O139" s="130">
        <v>20.8765</v>
      </c>
      <c r="P139" s="127">
        <v>41626</v>
      </c>
      <c r="Q139" s="127">
        <v>42033</v>
      </c>
      <c r="R139" s="126" t="s">
        <v>4463</v>
      </c>
      <c r="S139" s="126" t="s">
        <v>4899</v>
      </c>
      <c r="T139" s="126" t="s">
        <v>119</v>
      </c>
      <c r="U139" s="92" t="s">
        <v>177</v>
      </c>
      <c r="V139" s="31" t="s">
        <v>4919</v>
      </c>
      <c r="W139" s="125"/>
      <c r="X139" s="125"/>
      <c r="Y139" s="125"/>
      <c r="AA139" s="125"/>
      <c r="AD139" s="125"/>
      <c r="AG139" s="125"/>
      <c r="AH139" s="5"/>
      <c r="AK139" s="9"/>
      <c r="AL139" s="32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</row>
    <row r="140" spans="2:147" ht="15.75">
      <c r="B140" s="13"/>
      <c r="C140" s="31"/>
      <c r="D140" s="32"/>
      <c r="E140" s="153">
        <v>11429165</v>
      </c>
      <c r="F140" s="154"/>
      <c r="G140" s="155" t="s">
        <v>5704</v>
      </c>
      <c r="H140" s="154" t="s">
        <v>5705</v>
      </c>
      <c r="I140" s="155" t="s">
        <v>5706</v>
      </c>
      <c r="J140" s="156">
        <v>249839</v>
      </c>
      <c r="K140" s="154"/>
      <c r="L140" s="154"/>
      <c r="M140" s="156" t="s">
        <v>532</v>
      </c>
      <c r="N140" s="157">
        <v>166</v>
      </c>
      <c r="O140" s="163">
        <v>0.4921</v>
      </c>
      <c r="P140" s="158">
        <v>42286</v>
      </c>
      <c r="Q140" s="158">
        <v>42606</v>
      </c>
      <c r="R140" s="157" t="s">
        <v>1871</v>
      </c>
      <c r="S140" s="156" t="s">
        <v>5707</v>
      </c>
      <c r="T140" s="156" t="s">
        <v>2223</v>
      </c>
      <c r="U140" s="156" t="s">
        <v>906</v>
      </c>
      <c r="V140" s="164" t="s">
        <v>5699</v>
      </c>
      <c r="W140" s="125"/>
      <c r="X140" s="125"/>
      <c r="Y140" s="125"/>
      <c r="AA140" s="125"/>
      <c r="AD140" s="125"/>
      <c r="AG140" s="125"/>
      <c r="AH140" s="5"/>
      <c r="AK140" s="9"/>
      <c r="AL140" s="32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</row>
    <row r="141" spans="2:147" ht="15.75">
      <c r="B141" s="13"/>
      <c r="C141" s="31"/>
      <c r="D141" s="32"/>
      <c r="E141" s="124">
        <v>11605906</v>
      </c>
      <c r="G141" s="125" t="s">
        <v>5900</v>
      </c>
      <c r="H141" s="125" t="s">
        <v>5901</v>
      </c>
      <c r="I141" s="125" t="s">
        <v>5902</v>
      </c>
      <c r="J141" s="126">
        <v>3308061</v>
      </c>
      <c r="K141" s="13"/>
      <c r="M141" s="126" t="s">
        <v>4074</v>
      </c>
      <c r="N141" s="52">
        <v>250</v>
      </c>
      <c r="O141" s="130">
        <v>9.33</v>
      </c>
      <c r="P141" s="127">
        <v>42639</v>
      </c>
      <c r="Q141" s="13"/>
      <c r="S141" s="126" t="s">
        <v>5903</v>
      </c>
      <c r="T141" s="126" t="s">
        <v>293</v>
      </c>
      <c r="U141" s="126" t="s">
        <v>907</v>
      </c>
      <c r="V141" s="31" t="s">
        <v>5992</v>
      </c>
      <c r="W141" s="125"/>
      <c r="X141" s="125"/>
      <c r="Y141" s="125"/>
      <c r="AA141" s="125"/>
      <c r="AD141" s="125"/>
      <c r="AG141" s="125" t="s">
        <v>2781</v>
      </c>
      <c r="AH141" s="5"/>
      <c r="AK141" s="9"/>
      <c r="AL141" s="32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</row>
    <row r="142" spans="2:147" ht="15.75">
      <c r="B142" s="13"/>
      <c r="C142" s="31"/>
      <c r="D142" s="32"/>
      <c r="E142" s="56" t="s">
        <v>2409</v>
      </c>
      <c r="G142" s="54" t="s">
        <v>2324</v>
      </c>
      <c r="H142" s="58" t="s">
        <v>142</v>
      </c>
      <c r="I142" s="54" t="s">
        <v>1454</v>
      </c>
      <c r="J142" s="91">
        <v>3076896</v>
      </c>
      <c r="K142" s="91"/>
      <c r="L142" s="54" t="s">
        <v>1454</v>
      </c>
      <c r="M142" s="91">
        <v>78741</v>
      </c>
      <c r="N142" s="91">
        <v>36</v>
      </c>
      <c r="O142" s="98">
        <v>2.037</v>
      </c>
      <c r="P142" s="57">
        <v>39141</v>
      </c>
      <c r="Q142" s="112">
        <v>39476</v>
      </c>
      <c r="R142" s="92" t="s">
        <v>4328</v>
      </c>
      <c r="S142" s="92" t="s">
        <v>2278</v>
      </c>
      <c r="T142" s="31" t="s">
        <v>3147</v>
      </c>
      <c r="U142" s="92" t="s">
        <v>906</v>
      </c>
      <c r="V142" s="92" t="s">
        <v>2259</v>
      </c>
      <c r="W142" s="125"/>
      <c r="X142" s="125"/>
      <c r="Y142" s="125"/>
      <c r="AA142" s="125"/>
      <c r="AD142" s="125"/>
      <c r="AG142" s="125" t="s">
        <v>2781</v>
      </c>
      <c r="AH142" s="5"/>
      <c r="AK142" s="9"/>
      <c r="AL142" s="32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</row>
    <row r="143" spans="2:147" ht="15.75">
      <c r="B143" s="13"/>
      <c r="C143" s="31"/>
      <c r="D143" s="32"/>
      <c r="E143" s="153">
        <v>11528417</v>
      </c>
      <c r="F143" s="154"/>
      <c r="G143" s="155" t="s">
        <v>5778</v>
      </c>
      <c r="H143" s="155" t="s">
        <v>5776</v>
      </c>
      <c r="I143" s="155" t="s">
        <v>5777</v>
      </c>
      <c r="J143" s="156">
        <v>3041549</v>
      </c>
      <c r="K143" s="154"/>
      <c r="L143" s="154"/>
      <c r="M143" s="156" t="s">
        <v>3709</v>
      </c>
      <c r="N143" s="157">
        <v>300</v>
      </c>
      <c r="O143" s="160">
        <v>13.65</v>
      </c>
      <c r="P143" s="158">
        <v>42496</v>
      </c>
      <c r="Q143" s="154"/>
      <c r="R143" s="156" t="s">
        <v>5251</v>
      </c>
      <c r="S143" s="156" t="s">
        <v>5820</v>
      </c>
      <c r="T143" s="156" t="s">
        <v>5819</v>
      </c>
      <c r="U143" s="156" t="s">
        <v>907</v>
      </c>
      <c r="V143" s="157" t="s">
        <v>5850</v>
      </c>
      <c r="W143" s="125"/>
      <c r="X143" s="125"/>
      <c r="Y143" s="125"/>
      <c r="AA143" s="125"/>
      <c r="AD143" s="125"/>
      <c r="AG143" s="125"/>
      <c r="AH143" s="5"/>
      <c r="AK143" s="9"/>
      <c r="AL143" s="32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</row>
    <row r="144" spans="2:147" ht="15.75">
      <c r="B144" s="13"/>
      <c r="C144" s="31"/>
      <c r="D144" s="32"/>
      <c r="E144" s="32">
        <v>173108</v>
      </c>
      <c r="G144" s="13" t="s">
        <v>1085</v>
      </c>
      <c r="H144" s="13" t="s">
        <v>504</v>
      </c>
      <c r="I144" s="13" t="s">
        <v>3798</v>
      </c>
      <c r="L144" s="13" t="s">
        <v>2742</v>
      </c>
      <c r="M144" s="31">
        <v>78701</v>
      </c>
      <c r="N144" s="40">
        <v>86</v>
      </c>
      <c r="O144" s="51">
        <v>0.778</v>
      </c>
      <c r="P144" s="30">
        <v>36992</v>
      </c>
      <c r="Q144" s="30">
        <v>37113</v>
      </c>
      <c r="R144" s="30"/>
      <c r="S144" s="31" t="s">
        <v>4069</v>
      </c>
      <c r="T144" s="31" t="s">
        <v>3596</v>
      </c>
      <c r="U144" s="31" t="s">
        <v>3304</v>
      </c>
      <c r="V144" s="31" t="s">
        <v>1082</v>
      </c>
      <c r="W144" s="125"/>
      <c r="X144" s="125"/>
      <c r="Y144" s="125"/>
      <c r="AA144" s="125"/>
      <c r="AD144" s="125"/>
      <c r="AG144" s="125" t="s">
        <v>2781</v>
      </c>
      <c r="AH144" s="5"/>
      <c r="AK144" s="9"/>
      <c r="AL144" s="32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</row>
    <row r="145" spans="2:147" ht="15.75">
      <c r="B145" s="13"/>
      <c r="C145" s="31"/>
      <c r="D145" s="32"/>
      <c r="E145" s="67">
        <v>271440</v>
      </c>
      <c r="G145" s="70" t="s">
        <v>4189</v>
      </c>
      <c r="H145" s="69" t="s">
        <v>4190</v>
      </c>
      <c r="I145" s="13" t="s">
        <v>4188</v>
      </c>
      <c r="J145" s="31">
        <v>3047835</v>
      </c>
      <c r="L145" s="69"/>
      <c r="M145" s="31">
        <v>78717</v>
      </c>
      <c r="N145" s="31">
        <v>108</v>
      </c>
      <c r="O145" s="51">
        <v>10.2</v>
      </c>
      <c r="P145" s="68">
        <v>38887</v>
      </c>
      <c r="Q145" s="68">
        <v>39160</v>
      </c>
      <c r="R145" s="31" t="s">
        <v>1149</v>
      </c>
      <c r="S145" s="31" t="s">
        <v>4191</v>
      </c>
      <c r="T145" s="31" t="s">
        <v>4192</v>
      </c>
      <c r="U145" s="31" t="s">
        <v>3304</v>
      </c>
      <c r="V145" s="31" t="s">
        <v>1814</v>
      </c>
      <c r="W145" s="125"/>
      <c r="X145" s="125"/>
      <c r="Y145" s="125"/>
      <c r="AA145" s="125"/>
      <c r="AD145" s="125"/>
      <c r="AG145" s="125"/>
      <c r="AH145" s="5"/>
      <c r="AK145" s="9"/>
      <c r="AL145" s="32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</row>
    <row r="146" spans="2:147" ht="15.75">
      <c r="B146" s="13"/>
      <c r="C146" s="31"/>
      <c r="D146" s="32"/>
      <c r="E146" s="124">
        <v>11131133</v>
      </c>
      <c r="F146" s="13"/>
      <c r="G146" s="125" t="s">
        <v>5052</v>
      </c>
      <c r="H146" s="125" t="s">
        <v>5015</v>
      </c>
      <c r="I146" s="125" t="s">
        <v>5051</v>
      </c>
      <c r="J146" s="126">
        <v>5095630</v>
      </c>
      <c r="K146" s="13"/>
      <c r="M146" s="126" t="s">
        <v>3926</v>
      </c>
      <c r="N146" s="31">
        <v>69</v>
      </c>
      <c r="O146" s="130">
        <v>13.5</v>
      </c>
      <c r="P146" s="127">
        <v>41758</v>
      </c>
      <c r="Q146" s="127">
        <v>42142</v>
      </c>
      <c r="R146" s="126" t="s">
        <v>1871</v>
      </c>
      <c r="S146" s="126" t="s">
        <v>5063</v>
      </c>
      <c r="T146" s="126" t="s">
        <v>2235</v>
      </c>
      <c r="U146" s="31" t="s">
        <v>906</v>
      </c>
      <c r="V146" s="31" t="s">
        <v>5091</v>
      </c>
      <c r="W146" s="125"/>
      <c r="X146" s="125"/>
      <c r="Y146" s="125"/>
      <c r="AA146" s="125"/>
      <c r="AD146" s="125"/>
      <c r="AG146" s="125" t="s">
        <v>2781</v>
      </c>
      <c r="AH146" s="5"/>
      <c r="AK146" s="9"/>
      <c r="AL146" s="32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</row>
    <row r="147" spans="2:147" ht="15.75">
      <c r="B147" s="13"/>
      <c r="C147" s="31"/>
      <c r="D147" s="32"/>
      <c r="E147" s="67">
        <v>242164</v>
      </c>
      <c r="G147" s="67" t="s">
        <v>3400</v>
      </c>
      <c r="H147" s="69" t="s">
        <v>1904</v>
      </c>
      <c r="I147" s="13" t="s">
        <v>2691</v>
      </c>
      <c r="J147" s="31">
        <v>3138573</v>
      </c>
      <c r="L147" s="69" t="s">
        <v>1905</v>
      </c>
      <c r="M147" s="31">
        <v>78717</v>
      </c>
      <c r="N147" s="31">
        <v>66</v>
      </c>
      <c r="O147" s="51">
        <v>12.2</v>
      </c>
      <c r="P147" s="68">
        <v>38266</v>
      </c>
      <c r="Q147" s="68">
        <v>38427</v>
      </c>
      <c r="R147" s="31" t="s">
        <v>2024</v>
      </c>
      <c r="S147" s="31" t="s">
        <v>1906</v>
      </c>
      <c r="T147" s="31" t="s">
        <v>1907</v>
      </c>
      <c r="U147" s="31" t="s">
        <v>3304</v>
      </c>
      <c r="V147" s="31" t="s">
        <v>589</v>
      </c>
      <c r="W147" s="125"/>
      <c r="X147" s="125"/>
      <c r="Y147" s="125"/>
      <c r="AA147" s="125"/>
      <c r="AD147" s="125"/>
      <c r="AG147" s="125"/>
      <c r="AH147" s="5"/>
      <c r="AK147" s="9"/>
      <c r="AL147" s="32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</row>
    <row r="148" spans="2:147" ht="15.75">
      <c r="B148" s="13"/>
      <c r="C148" s="31"/>
      <c r="D148" s="32"/>
      <c r="E148" s="67">
        <v>280329</v>
      </c>
      <c r="G148" s="70" t="s">
        <v>2686</v>
      </c>
      <c r="H148" s="69" t="s">
        <v>2687</v>
      </c>
      <c r="I148" s="13" t="s">
        <v>2688</v>
      </c>
      <c r="J148" s="31">
        <v>3280217</v>
      </c>
      <c r="L148" s="69"/>
      <c r="M148" s="31">
        <v>78717</v>
      </c>
      <c r="N148" s="31">
        <v>118</v>
      </c>
      <c r="O148" s="51">
        <v>14.5</v>
      </c>
      <c r="P148" s="68">
        <v>39060</v>
      </c>
      <c r="Q148" s="68">
        <v>39286</v>
      </c>
      <c r="R148" s="126" t="s">
        <v>259</v>
      </c>
      <c r="S148" s="31" t="s">
        <v>2689</v>
      </c>
      <c r="T148" s="31" t="s">
        <v>2690</v>
      </c>
      <c r="U148" s="31" t="s">
        <v>3304</v>
      </c>
      <c r="V148" s="31" t="s">
        <v>4325</v>
      </c>
      <c r="W148" s="214"/>
      <c r="X148" s="214"/>
      <c r="Y148" s="215"/>
      <c r="AA148" s="214"/>
      <c r="AB148" s="215" t="s">
        <v>2781</v>
      </c>
      <c r="AC148" s="215" t="s">
        <v>2781</v>
      </c>
      <c r="AD148" s="214"/>
      <c r="AE148" s="214"/>
      <c r="AF148" s="215"/>
      <c r="AG148" s="214"/>
      <c r="AH148" s="5"/>
      <c r="AK148" s="9"/>
      <c r="AL148" s="32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</row>
    <row r="149" spans="2:147" ht="15.75">
      <c r="B149" s="13"/>
      <c r="C149" s="31"/>
      <c r="D149" s="32"/>
      <c r="E149" s="124">
        <v>10524904</v>
      </c>
      <c r="F149" s="13"/>
      <c r="G149" s="125" t="s">
        <v>2557</v>
      </c>
      <c r="H149" s="125" t="s">
        <v>2558</v>
      </c>
      <c r="I149" s="125" t="s">
        <v>2559</v>
      </c>
      <c r="J149" s="126">
        <v>3501338</v>
      </c>
      <c r="K149" s="13"/>
      <c r="L149" s="125"/>
      <c r="M149" s="126" t="s">
        <v>3926</v>
      </c>
      <c r="N149" s="31">
        <v>71</v>
      </c>
      <c r="O149" s="130">
        <v>12</v>
      </c>
      <c r="P149" s="127">
        <v>40522</v>
      </c>
      <c r="Q149" s="127">
        <v>40967</v>
      </c>
      <c r="R149" s="92" t="s">
        <v>4328</v>
      </c>
      <c r="S149" s="126" t="s">
        <v>2560</v>
      </c>
      <c r="T149" s="126" t="s">
        <v>2223</v>
      </c>
      <c r="U149" s="126" t="s">
        <v>906</v>
      </c>
      <c r="V149" s="31" t="s">
        <v>2555</v>
      </c>
      <c r="W149" s="125"/>
      <c r="X149" s="125"/>
      <c r="Y149" s="125"/>
      <c r="AA149" s="125"/>
      <c r="AD149" s="125"/>
      <c r="AG149" s="125"/>
      <c r="AH149" s="5"/>
      <c r="AK149" s="9"/>
      <c r="AL149" s="32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</row>
    <row r="150" spans="2:147" ht="15.75">
      <c r="B150" s="13"/>
      <c r="C150" s="31"/>
      <c r="D150" s="32"/>
      <c r="E150" s="124">
        <v>10868970</v>
      </c>
      <c r="F150" s="13"/>
      <c r="G150" s="125" t="s">
        <v>4575</v>
      </c>
      <c r="H150" s="125" t="s">
        <v>4573</v>
      </c>
      <c r="I150" s="125" t="s">
        <v>4574</v>
      </c>
      <c r="J150" s="126">
        <v>3079465</v>
      </c>
      <c r="K150" s="13"/>
      <c r="M150" s="126">
        <v>78717</v>
      </c>
      <c r="N150" s="31">
        <v>52</v>
      </c>
      <c r="O150" s="130">
        <v>8</v>
      </c>
      <c r="P150" s="127">
        <v>41253</v>
      </c>
      <c r="Q150" s="127">
        <v>41533</v>
      </c>
      <c r="R150" s="31" t="s">
        <v>4221</v>
      </c>
      <c r="S150" s="126" t="s">
        <v>4612</v>
      </c>
      <c r="T150" s="126" t="s">
        <v>2223</v>
      </c>
      <c r="U150" s="31" t="s">
        <v>906</v>
      </c>
      <c r="V150" s="31" t="s">
        <v>4636</v>
      </c>
      <c r="W150" s="125"/>
      <c r="X150" s="125"/>
      <c r="Y150" s="125"/>
      <c r="AA150" s="125"/>
      <c r="AD150" s="125"/>
      <c r="AG150" s="125"/>
      <c r="AH150" s="5"/>
      <c r="AK150" s="9"/>
      <c r="AL150" s="32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</row>
    <row r="151" spans="2:147" ht="15.75">
      <c r="B151" s="13"/>
      <c r="C151" s="31"/>
      <c r="D151" s="32"/>
      <c r="E151" s="124">
        <v>11202497</v>
      </c>
      <c r="F151" s="13"/>
      <c r="G151" s="125" t="s">
        <v>5149</v>
      </c>
      <c r="H151" s="125" t="s">
        <v>5147</v>
      </c>
      <c r="I151" s="125" t="s">
        <v>5148</v>
      </c>
      <c r="J151" s="126">
        <v>5100915</v>
      </c>
      <c r="K151" s="125"/>
      <c r="L151" s="125"/>
      <c r="M151" s="126" t="s">
        <v>3926</v>
      </c>
      <c r="N151" s="31">
        <v>49</v>
      </c>
      <c r="O151" s="130">
        <v>7.385</v>
      </c>
      <c r="P151" s="127">
        <v>41870</v>
      </c>
      <c r="Q151" s="127">
        <v>42108</v>
      </c>
      <c r="R151" s="31" t="s">
        <v>4889</v>
      </c>
      <c r="S151" s="126" t="s">
        <v>4793</v>
      </c>
      <c r="T151" s="126" t="s">
        <v>2223</v>
      </c>
      <c r="U151" s="31" t="s">
        <v>906</v>
      </c>
      <c r="V151" s="31" t="s">
        <v>5188</v>
      </c>
      <c r="W151" s="125"/>
      <c r="X151" s="125"/>
      <c r="Y151" s="125"/>
      <c r="AA151" s="125"/>
      <c r="AD151" s="125"/>
      <c r="AG151" s="125" t="s">
        <v>2781</v>
      </c>
      <c r="AH151" s="5"/>
      <c r="AK151" s="9"/>
      <c r="AL151" s="32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</row>
    <row r="152" spans="2:147" ht="15.75">
      <c r="B152" s="13"/>
      <c r="C152" s="31"/>
      <c r="D152" s="32"/>
      <c r="E152" s="153">
        <v>10863981</v>
      </c>
      <c r="F152" s="154"/>
      <c r="G152" s="155" t="s">
        <v>4542</v>
      </c>
      <c r="H152" s="155" t="s">
        <v>4599</v>
      </c>
      <c r="I152" s="155" t="s">
        <v>4541</v>
      </c>
      <c r="J152" s="156">
        <v>3554489</v>
      </c>
      <c r="K152" s="154"/>
      <c r="L152" s="154"/>
      <c r="M152" s="156" t="s">
        <v>2778</v>
      </c>
      <c r="N152" s="157">
        <v>7</v>
      </c>
      <c r="O152" s="160">
        <v>0.39</v>
      </c>
      <c r="P152" s="158">
        <v>41242</v>
      </c>
      <c r="Q152" s="158">
        <v>41529</v>
      </c>
      <c r="R152" s="157" t="s">
        <v>4221</v>
      </c>
      <c r="S152" s="156" t="s">
        <v>4594</v>
      </c>
      <c r="T152" s="156" t="s">
        <v>2223</v>
      </c>
      <c r="U152" s="31" t="s">
        <v>3304</v>
      </c>
      <c r="V152" s="157" t="s">
        <v>4636</v>
      </c>
      <c r="W152" s="125"/>
      <c r="X152" s="125"/>
      <c r="Y152" s="125"/>
      <c r="AA152" s="125"/>
      <c r="AD152" s="125"/>
      <c r="AG152" s="125"/>
      <c r="AH152" s="5"/>
      <c r="AK152" s="9"/>
      <c r="AL152" s="32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</row>
    <row r="153" spans="2:147" ht="15.75">
      <c r="B153" s="13"/>
      <c r="C153" s="31"/>
      <c r="D153" s="32"/>
      <c r="E153" s="153">
        <v>10849780</v>
      </c>
      <c r="F153" s="154"/>
      <c r="G153" s="155" t="s">
        <v>4552</v>
      </c>
      <c r="H153" s="155" t="s">
        <v>4600</v>
      </c>
      <c r="I153" s="155" t="s">
        <v>4551</v>
      </c>
      <c r="J153" s="156">
        <v>3554457</v>
      </c>
      <c r="K153" s="154"/>
      <c r="L153" s="154"/>
      <c r="M153" s="156" t="s">
        <v>2778</v>
      </c>
      <c r="N153" s="157">
        <v>7</v>
      </c>
      <c r="O153" s="160">
        <v>0.39</v>
      </c>
      <c r="P153" s="158">
        <v>41211</v>
      </c>
      <c r="Q153" s="158">
        <v>41372</v>
      </c>
      <c r="R153" s="157" t="s">
        <v>4221</v>
      </c>
      <c r="S153" s="156" t="s">
        <v>4594</v>
      </c>
      <c r="T153" s="156" t="s">
        <v>2223</v>
      </c>
      <c r="U153" s="31" t="s">
        <v>3304</v>
      </c>
      <c r="V153" s="157" t="s">
        <v>4636</v>
      </c>
      <c r="W153" s="125"/>
      <c r="X153" s="125"/>
      <c r="Y153" s="125"/>
      <c r="AA153" s="125"/>
      <c r="AD153" s="125"/>
      <c r="AG153" s="125"/>
      <c r="AH153" s="5"/>
      <c r="AK153" s="9"/>
      <c r="AL153" s="32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</row>
    <row r="154" spans="2:147" ht="15.75">
      <c r="B154" s="13"/>
      <c r="C154" s="31"/>
      <c r="D154" s="32"/>
      <c r="E154" s="175" t="s">
        <v>1018</v>
      </c>
      <c r="F154" s="157"/>
      <c r="G154" s="170" t="s">
        <v>805</v>
      </c>
      <c r="H154" s="177" t="s">
        <v>2535</v>
      </c>
      <c r="I154" s="170" t="s">
        <v>3654</v>
      </c>
      <c r="J154" s="171">
        <v>802107</v>
      </c>
      <c r="K154" s="171"/>
      <c r="L154" s="170" t="s">
        <v>3654</v>
      </c>
      <c r="M154" s="171">
        <v>78735</v>
      </c>
      <c r="N154" s="171">
        <v>216</v>
      </c>
      <c r="O154" s="176">
        <v>39.5</v>
      </c>
      <c r="P154" s="173">
        <v>38852</v>
      </c>
      <c r="Q154" s="173">
        <v>39248</v>
      </c>
      <c r="R154" s="157" t="s">
        <v>4076</v>
      </c>
      <c r="S154" s="164" t="s">
        <v>2533</v>
      </c>
      <c r="T154" s="164" t="s">
        <v>2534</v>
      </c>
      <c r="U154" s="164" t="s">
        <v>2049</v>
      </c>
      <c r="V154" s="157" t="s">
        <v>1814</v>
      </c>
      <c r="Y154" s="125"/>
      <c r="AB154" s="125" t="s">
        <v>2781</v>
      </c>
      <c r="AC154" s="125" t="s">
        <v>2781</v>
      </c>
      <c r="AF154" s="125"/>
      <c r="AH154" s="5"/>
      <c r="AK154" s="9"/>
      <c r="AL154" s="32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</row>
    <row r="155" spans="2:147" ht="15.75">
      <c r="B155" s="13"/>
      <c r="C155" s="31"/>
      <c r="D155" s="32"/>
      <c r="E155" s="124">
        <v>11280943</v>
      </c>
      <c r="F155" s="13"/>
      <c r="G155" s="125" t="s">
        <v>5319</v>
      </c>
      <c r="H155" s="125" t="s">
        <v>5321</v>
      </c>
      <c r="I155" s="125" t="s">
        <v>5320</v>
      </c>
      <c r="J155" s="125">
        <v>5120295</v>
      </c>
      <c r="K155" s="13"/>
      <c r="M155" s="126" t="s">
        <v>2778</v>
      </c>
      <c r="N155" s="31">
        <v>18</v>
      </c>
      <c r="O155" s="130">
        <v>0.983</v>
      </c>
      <c r="P155" s="127">
        <v>42025</v>
      </c>
      <c r="Q155" s="127">
        <v>42368</v>
      </c>
      <c r="R155" s="31" t="s">
        <v>4076</v>
      </c>
      <c r="S155" s="126" t="s">
        <v>5362</v>
      </c>
      <c r="T155" s="126" t="s">
        <v>4683</v>
      </c>
      <c r="U155" s="126" t="s">
        <v>906</v>
      </c>
      <c r="V155" s="31" t="s">
        <v>5386</v>
      </c>
      <c r="W155"/>
      <c r="X155"/>
      <c r="Y155" s="189"/>
      <c r="AA155"/>
      <c r="AB155" s="189"/>
      <c r="AC155" s="189"/>
      <c r="AD155"/>
      <c r="AE155"/>
      <c r="AF155" s="189"/>
      <c r="AG155"/>
      <c r="AH155" s="5"/>
      <c r="AK155" s="9"/>
      <c r="AL155" s="32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</row>
    <row r="156" spans="2:147" ht="15.75">
      <c r="B156" s="13"/>
      <c r="C156" s="31"/>
      <c r="D156" s="32"/>
      <c r="E156" s="153">
        <v>11478036</v>
      </c>
      <c r="F156" s="154"/>
      <c r="G156" s="155" t="s">
        <v>5671</v>
      </c>
      <c r="H156" s="155" t="s">
        <v>5669</v>
      </c>
      <c r="I156" s="155" t="s">
        <v>5670</v>
      </c>
      <c r="J156" s="156">
        <v>310034</v>
      </c>
      <c r="K156" s="154"/>
      <c r="L156" s="154"/>
      <c r="M156" s="156" t="s">
        <v>532</v>
      </c>
      <c r="N156" s="157">
        <v>20</v>
      </c>
      <c r="O156" s="160">
        <v>0.157</v>
      </c>
      <c r="P156" s="158">
        <v>42398</v>
      </c>
      <c r="Q156" s="155"/>
      <c r="R156" s="157" t="s">
        <v>1871</v>
      </c>
      <c r="S156" s="156" t="s">
        <v>5695</v>
      </c>
      <c r="T156" s="156" t="s">
        <v>523</v>
      </c>
      <c r="U156" s="156" t="s">
        <v>907</v>
      </c>
      <c r="V156" s="157" t="s">
        <v>5698</v>
      </c>
      <c r="AA156" s="31"/>
      <c r="AB156" s="60"/>
      <c r="AD156" s="9"/>
      <c r="AE156" s="9"/>
      <c r="AF156" s="6"/>
      <c r="AG156" s="9"/>
      <c r="AH156" s="5"/>
      <c r="AK156" s="9"/>
      <c r="AL156" s="32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</row>
    <row r="157" spans="2:147" ht="15.75">
      <c r="B157" s="13"/>
      <c r="C157" s="31"/>
      <c r="D157" s="32"/>
      <c r="E157" s="124">
        <v>10738937</v>
      </c>
      <c r="F157" s="13"/>
      <c r="G157" s="125" t="s">
        <v>1852</v>
      </c>
      <c r="H157" s="125" t="s">
        <v>350</v>
      </c>
      <c r="I157" s="125" t="s">
        <v>1853</v>
      </c>
      <c r="J157" s="126">
        <v>503854</v>
      </c>
      <c r="K157" s="125"/>
      <c r="M157" s="126" t="s">
        <v>3167</v>
      </c>
      <c r="N157" s="31">
        <v>4</v>
      </c>
      <c r="O157" s="130">
        <v>0.45</v>
      </c>
      <c r="P157" s="127">
        <v>40991</v>
      </c>
      <c r="Q157" s="127">
        <v>41401</v>
      </c>
      <c r="R157" s="126" t="s">
        <v>4076</v>
      </c>
      <c r="S157" s="126" t="s">
        <v>126</v>
      </c>
      <c r="T157" s="126" t="s">
        <v>1970</v>
      </c>
      <c r="U157" s="126" t="s">
        <v>906</v>
      </c>
      <c r="V157" s="31" t="s">
        <v>4391</v>
      </c>
      <c r="AA157" s="31"/>
      <c r="AB157" s="60"/>
      <c r="AD157" s="9"/>
      <c r="AE157" s="9"/>
      <c r="AF157" s="6"/>
      <c r="AG157" s="9"/>
      <c r="AH157" s="5"/>
      <c r="AK157" s="9"/>
      <c r="AL157" s="32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</row>
    <row r="158" spans="2:147" ht="15.75">
      <c r="B158" s="13"/>
      <c r="C158" s="31"/>
      <c r="D158" s="32"/>
      <c r="E158" s="58">
        <v>254457</v>
      </c>
      <c r="G158" s="54" t="s">
        <v>3335</v>
      </c>
      <c r="H158" s="54" t="s">
        <v>4015</v>
      </c>
      <c r="I158" s="13" t="s">
        <v>3906</v>
      </c>
      <c r="L158" s="54" t="s">
        <v>3336</v>
      </c>
      <c r="M158" s="31">
        <v>78729</v>
      </c>
      <c r="N158" s="91">
        <v>270</v>
      </c>
      <c r="O158" s="98">
        <v>12.17</v>
      </c>
      <c r="P158" s="57">
        <v>38485</v>
      </c>
      <c r="Q158" s="57">
        <v>38579</v>
      </c>
      <c r="R158" s="31" t="s">
        <v>1149</v>
      </c>
      <c r="S158" s="31" t="s">
        <v>3845</v>
      </c>
      <c r="T158" s="31" t="s">
        <v>295</v>
      </c>
      <c r="U158" s="31" t="s">
        <v>3304</v>
      </c>
      <c r="V158" s="31" t="s">
        <v>3016</v>
      </c>
      <c r="AA158" s="31"/>
      <c r="AB158" s="60"/>
      <c r="AD158" s="9"/>
      <c r="AE158" s="9"/>
      <c r="AF158" s="6"/>
      <c r="AG158" s="9"/>
      <c r="AH158" s="5"/>
      <c r="AK158" s="9"/>
      <c r="AL158" s="32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</row>
    <row r="159" spans="2:147" ht="15.75">
      <c r="B159" s="13"/>
      <c r="C159" s="31"/>
      <c r="D159" s="32"/>
      <c r="E159" s="32">
        <v>232726</v>
      </c>
      <c r="G159" s="13" t="s">
        <v>2650</v>
      </c>
      <c r="H159" s="13" t="s">
        <v>2649</v>
      </c>
      <c r="I159" s="13" t="s">
        <v>2651</v>
      </c>
      <c r="L159" s="13" t="s">
        <v>2652</v>
      </c>
      <c r="M159" s="31">
        <v>78750</v>
      </c>
      <c r="N159" s="40">
        <v>12</v>
      </c>
      <c r="O159" s="51">
        <v>2.27</v>
      </c>
      <c r="P159" s="30">
        <v>38076</v>
      </c>
      <c r="Q159" s="30">
        <v>38258</v>
      </c>
      <c r="R159" s="31" t="s">
        <v>745</v>
      </c>
      <c r="S159" s="31" t="s">
        <v>954</v>
      </c>
      <c r="T159" s="31" t="s">
        <v>955</v>
      </c>
      <c r="U159" s="31" t="s">
        <v>3304</v>
      </c>
      <c r="V159" s="31" t="s">
        <v>2648</v>
      </c>
      <c r="AA159" s="31"/>
      <c r="AB159" s="60"/>
      <c r="AD159" s="9"/>
      <c r="AE159" s="9"/>
      <c r="AF159" s="6"/>
      <c r="AG159" s="9"/>
      <c r="AH159" s="5"/>
      <c r="AK159" s="9"/>
      <c r="AL159" s="32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</row>
    <row r="160" spans="2:147" ht="15.75">
      <c r="B160" s="13"/>
      <c r="C160" s="31"/>
      <c r="D160" s="32"/>
      <c r="E160" s="32">
        <v>175877</v>
      </c>
      <c r="G160" s="13" t="s">
        <v>3752</v>
      </c>
      <c r="H160" s="13" t="s">
        <v>1326</v>
      </c>
      <c r="I160" s="13" t="s">
        <v>3831</v>
      </c>
      <c r="L160" s="13" t="s">
        <v>3003</v>
      </c>
      <c r="M160" s="31">
        <v>78704</v>
      </c>
      <c r="N160" s="40">
        <v>11</v>
      </c>
      <c r="O160" s="51">
        <v>1.1</v>
      </c>
      <c r="P160" s="30">
        <v>37263</v>
      </c>
      <c r="Q160" s="30">
        <v>37461</v>
      </c>
      <c r="R160" s="31" t="s">
        <v>4328</v>
      </c>
      <c r="S160" s="31" t="s">
        <v>3004</v>
      </c>
      <c r="T160" s="31" t="s">
        <v>3005</v>
      </c>
      <c r="U160" s="31" t="s">
        <v>3304</v>
      </c>
      <c r="V160" s="31" t="s">
        <v>3002</v>
      </c>
      <c r="AA160" s="31"/>
      <c r="AB160" s="60"/>
      <c r="AD160" s="9"/>
      <c r="AE160" s="9"/>
      <c r="AF160" s="6"/>
      <c r="AG160" s="9"/>
      <c r="AH160" s="5"/>
      <c r="AK160" s="9"/>
      <c r="AL160" s="32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</row>
    <row r="161" spans="2:147" ht="15.75">
      <c r="B161" s="13"/>
      <c r="C161" s="31"/>
      <c r="D161" s="32"/>
      <c r="G161" s="13" t="s">
        <v>408</v>
      </c>
      <c r="H161" s="13" t="s">
        <v>409</v>
      </c>
      <c r="I161" s="13" t="s">
        <v>410</v>
      </c>
      <c r="L161" s="13" t="s">
        <v>1499</v>
      </c>
      <c r="M161" s="31">
        <v>78727</v>
      </c>
      <c r="N161" s="40">
        <v>200</v>
      </c>
      <c r="O161" s="51">
        <v>17.1</v>
      </c>
      <c r="P161" s="30">
        <v>35240</v>
      </c>
      <c r="Q161" s="30" t="s">
        <v>411</v>
      </c>
      <c r="R161" s="30"/>
      <c r="S161" s="31" t="s">
        <v>552</v>
      </c>
      <c r="T161" s="31" t="s">
        <v>553</v>
      </c>
      <c r="U161" s="31" t="s">
        <v>554</v>
      </c>
      <c r="V161" s="31" t="s">
        <v>3522</v>
      </c>
      <c r="AA161" s="31"/>
      <c r="AB161" s="60"/>
      <c r="AD161" s="9"/>
      <c r="AE161" s="9"/>
      <c r="AF161" s="6"/>
      <c r="AG161" s="9"/>
      <c r="AH161" s="5"/>
      <c r="AK161" s="9"/>
      <c r="AL161" s="32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</row>
    <row r="162" spans="2:147" ht="15.75">
      <c r="B162" s="13"/>
      <c r="C162" s="31"/>
      <c r="D162" s="32"/>
      <c r="G162" s="13" t="s">
        <v>555</v>
      </c>
      <c r="H162" s="13" t="s">
        <v>556</v>
      </c>
      <c r="I162" s="13" t="s">
        <v>557</v>
      </c>
      <c r="L162" s="13" t="s">
        <v>1500</v>
      </c>
      <c r="M162" s="31">
        <v>78746</v>
      </c>
      <c r="N162" s="40">
        <v>17</v>
      </c>
      <c r="O162" s="51">
        <v>2.2</v>
      </c>
      <c r="P162" s="30">
        <v>35299</v>
      </c>
      <c r="Q162" s="30">
        <v>35438</v>
      </c>
      <c r="R162" s="30"/>
      <c r="S162" s="31" t="s">
        <v>558</v>
      </c>
      <c r="T162" s="31" t="s">
        <v>559</v>
      </c>
      <c r="U162" s="31" t="s">
        <v>3304</v>
      </c>
      <c r="V162" s="31" t="s">
        <v>3523</v>
      </c>
      <c r="AA162" s="31"/>
      <c r="AB162" s="60"/>
      <c r="AD162" s="9"/>
      <c r="AE162" s="9"/>
      <c r="AF162" s="6"/>
      <c r="AG162" s="9"/>
      <c r="AH162" s="5"/>
      <c r="AK162" s="9"/>
      <c r="AL162" s="32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</row>
    <row r="163" spans="2:147" ht="15.75">
      <c r="B163" s="13"/>
      <c r="C163" s="31"/>
      <c r="D163" s="32"/>
      <c r="E163" s="32">
        <v>10084464</v>
      </c>
      <c r="G163" s="13" t="s">
        <v>2766</v>
      </c>
      <c r="H163" s="13" t="s">
        <v>3975</v>
      </c>
      <c r="I163" s="13" t="s">
        <v>2767</v>
      </c>
      <c r="J163" s="31">
        <v>665288</v>
      </c>
      <c r="L163" s="57"/>
      <c r="M163" s="31" t="s">
        <v>539</v>
      </c>
      <c r="N163" s="31">
        <v>270</v>
      </c>
      <c r="O163" s="51">
        <v>3.9</v>
      </c>
      <c r="P163" s="57">
        <v>39379</v>
      </c>
      <c r="Q163" s="57">
        <v>39598</v>
      </c>
      <c r="R163" s="92" t="s">
        <v>1655</v>
      </c>
      <c r="S163" s="92" t="s">
        <v>3976</v>
      </c>
      <c r="T163" s="31" t="s">
        <v>3465</v>
      </c>
      <c r="U163" s="31" t="s">
        <v>3304</v>
      </c>
      <c r="V163" s="31" t="s">
        <v>2291</v>
      </c>
      <c r="AA163" s="31"/>
      <c r="AB163" s="60"/>
      <c r="AD163" s="9"/>
      <c r="AE163" s="9"/>
      <c r="AF163" s="6"/>
      <c r="AG163" s="9"/>
      <c r="AH163" s="5"/>
      <c r="AK163" s="9"/>
      <c r="AL163" s="32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</row>
    <row r="164" spans="2:147" ht="15.75">
      <c r="B164" s="13"/>
      <c r="C164" s="31"/>
      <c r="D164" s="32"/>
      <c r="E164" s="32">
        <v>150613</v>
      </c>
      <c r="G164" s="13" t="s">
        <v>3037</v>
      </c>
      <c r="H164" s="13" t="s">
        <v>4233</v>
      </c>
      <c r="I164" s="13" t="s">
        <v>4232</v>
      </c>
      <c r="L164" s="13" t="s">
        <v>1501</v>
      </c>
      <c r="M164" s="31">
        <v>78734</v>
      </c>
      <c r="N164" s="40">
        <v>24</v>
      </c>
      <c r="O164" s="51">
        <v>3.8</v>
      </c>
      <c r="P164" s="30">
        <v>36671</v>
      </c>
      <c r="Q164" s="30">
        <v>36781</v>
      </c>
      <c r="R164" s="30"/>
      <c r="S164" s="31" t="s">
        <v>3038</v>
      </c>
      <c r="T164" s="31" t="s">
        <v>3039</v>
      </c>
      <c r="U164" s="31" t="s">
        <v>3304</v>
      </c>
      <c r="V164" s="31" t="s">
        <v>4234</v>
      </c>
      <c r="AA164" s="31"/>
      <c r="AB164" s="60"/>
      <c r="AD164" s="9"/>
      <c r="AE164" s="9"/>
      <c r="AF164" s="6"/>
      <c r="AG164" s="9"/>
      <c r="AH164" s="5"/>
      <c r="AK164" s="9"/>
      <c r="AL164" s="32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</row>
    <row r="165" spans="2:147" ht="15.75">
      <c r="B165" s="13"/>
      <c r="C165" s="31"/>
      <c r="D165" s="32"/>
      <c r="G165" s="13" t="s">
        <v>670</v>
      </c>
      <c r="H165" s="13" t="s">
        <v>471</v>
      </c>
      <c r="I165" s="47" t="s">
        <v>669</v>
      </c>
      <c r="J165" s="46"/>
      <c r="K165" s="46"/>
      <c r="L165" s="47" t="s">
        <v>669</v>
      </c>
      <c r="M165" s="31">
        <v>78738</v>
      </c>
      <c r="N165" s="40">
        <v>259</v>
      </c>
      <c r="O165" s="51">
        <v>15.2</v>
      </c>
      <c r="P165" s="30" t="s">
        <v>411</v>
      </c>
      <c r="Q165" s="30" t="s">
        <v>411</v>
      </c>
      <c r="R165" s="30"/>
      <c r="U165" s="31" t="s">
        <v>3304</v>
      </c>
      <c r="V165" s="31" t="s">
        <v>1082</v>
      </c>
      <c r="AA165" s="31"/>
      <c r="AB165" s="60"/>
      <c r="AD165" s="9"/>
      <c r="AE165" s="9"/>
      <c r="AF165" s="6"/>
      <c r="AG165" s="9"/>
      <c r="AH165" s="5"/>
      <c r="AK165" s="9"/>
      <c r="AL165" s="32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</row>
    <row r="166" spans="2:147" ht="15.75">
      <c r="B166" s="13"/>
      <c r="C166" s="31"/>
      <c r="D166" s="32"/>
      <c r="E166" s="32">
        <v>10056888</v>
      </c>
      <c r="G166" s="13" t="s">
        <v>3628</v>
      </c>
      <c r="H166" s="13" t="s">
        <v>3629</v>
      </c>
      <c r="I166" s="13" t="s">
        <v>3630</v>
      </c>
      <c r="J166" s="126">
        <v>3312400</v>
      </c>
      <c r="L166" s="34"/>
      <c r="M166" s="31" t="s">
        <v>3631</v>
      </c>
      <c r="N166" s="91">
        <v>186</v>
      </c>
      <c r="O166" s="98">
        <v>45.3</v>
      </c>
      <c r="P166" s="57">
        <v>39293</v>
      </c>
      <c r="Q166" s="112">
        <v>39469</v>
      </c>
      <c r="R166" s="92" t="s">
        <v>1547</v>
      </c>
      <c r="S166" s="92" t="s">
        <v>3054</v>
      </c>
      <c r="T166" s="31" t="s">
        <v>3195</v>
      </c>
      <c r="U166" s="31" t="s">
        <v>3304</v>
      </c>
      <c r="V166" s="92" t="s">
        <v>4072</v>
      </c>
      <c r="AA166" s="31"/>
      <c r="AB166" s="60"/>
      <c r="AD166" s="9"/>
      <c r="AE166" s="9"/>
      <c r="AF166" s="6"/>
      <c r="AG166" s="9"/>
      <c r="AH166" s="5"/>
      <c r="AK166" s="9"/>
      <c r="AL166" s="32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</row>
    <row r="167" spans="2:147" ht="15.75">
      <c r="B167" s="13"/>
      <c r="C167" s="31"/>
      <c r="D167" s="32"/>
      <c r="E167" s="67">
        <v>234146</v>
      </c>
      <c r="G167" s="66" t="s">
        <v>1240</v>
      </c>
      <c r="H167" s="66" t="s">
        <v>4241</v>
      </c>
      <c r="I167" s="66" t="s">
        <v>4244</v>
      </c>
      <c r="J167" s="31">
        <v>203394</v>
      </c>
      <c r="K167" s="71"/>
      <c r="L167" s="66" t="s">
        <v>1241</v>
      </c>
      <c r="M167" s="31">
        <v>78745</v>
      </c>
      <c r="N167" s="31">
        <v>85</v>
      </c>
      <c r="O167" s="51">
        <v>4.12</v>
      </c>
      <c r="P167" s="68">
        <v>38093</v>
      </c>
      <c r="Q167" s="68">
        <v>38289</v>
      </c>
      <c r="R167" s="31" t="s">
        <v>2012</v>
      </c>
      <c r="S167" s="31" t="s">
        <v>2013</v>
      </c>
      <c r="T167" s="31" t="s">
        <v>2014</v>
      </c>
      <c r="U167" s="31" t="s">
        <v>3304</v>
      </c>
      <c r="V167" s="31" t="s">
        <v>2864</v>
      </c>
      <c r="AA167" s="31"/>
      <c r="AB167" s="60"/>
      <c r="AD167" s="9"/>
      <c r="AE167" s="9"/>
      <c r="AF167" s="6"/>
      <c r="AG167" s="9"/>
      <c r="AH167" s="5"/>
      <c r="AK167" s="9"/>
      <c r="AL167" s="32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</row>
    <row r="168" spans="2:147" ht="15.75">
      <c r="B168" s="13"/>
      <c r="C168" s="31"/>
      <c r="D168" s="32"/>
      <c r="E168" s="58">
        <v>281340</v>
      </c>
      <c r="G168" s="54" t="s">
        <v>633</v>
      </c>
      <c r="H168" s="54" t="s">
        <v>4225</v>
      </c>
      <c r="I168" s="54" t="s">
        <v>2101</v>
      </c>
      <c r="J168" s="91"/>
      <c r="K168" s="91"/>
      <c r="L168" s="54" t="s">
        <v>634</v>
      </c>
      <c r="M168" s="31">
        <v>78753</v>
      </c>
      <c r="N168" s="40">
        <v>295</v>
      </c>
      <c r="O168" s="98">
        <v>17.872</v>
      </c>
      <c r="P168" s="57">
        <v>38581</v>
      </c>
      <c r="Q168" s="57">
        <v>38706</v>
      </c>
      <c r="R168" s="31" t="s">
        <v>596</v>
      </c>
      <c r="S168" s="31" t="s">
        <v>915</v>
      </c>
      <c r="T168" s="31" t="s">
        <v>1320</v>
      </c>
      <c r="U168" s="31" t="s">
        <v>3304</v>
      </c>
      <c r="V168" s="31" t="s">
        <v>730</v>
      </c>
      <c r="AA168" s="31"/>
      <c r="AB168" s="60"/>
      <c r="AD168" s="9"/>
      <c r="AE168" s="9"/>
      <c r="AF168" s="6"/>
      <c r="AG168" s="9"/>
      <c r="AH168" s="5"/>
      <c r="AK168" s="9"/>
      <c r="AL168" s="32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</row>
    <row r="169" spans="2:147" ht="15.75">
      <c r="B169" s="13"/>
      <c r="C169" s="31"/>
      <c r="D169" s="32"/>
      <c r="E169" s="58">
        <v>309782</v>
      </c>
      <c r="G169" s="58" t="s">
        <v>3411</v>
      </c>
      <c r="H169" s="58" t="s">
        <v>1279</v>
      </c>
      <c r="I169" s="58" t="s">
        <v>3412</v>
      </c>
      <c r="J169" s="91">
        <v>3280213</v>
      </c>
      <c r="K169" s="91"/>
      <c r="L169" s="58" t="s">
        <v>3412</v>
      </c>
      <c r="M169" s="91">
        <v>78753</v>
      </c>
      <c r="N169" s="91">
        <v>400</v>
      </c>
      <c r="O169" s="98">
        <v>23.52</v>
      </c>
      <c r="P169" s="112">
        <v>39069</v>
      </c>
      <c r="Q169" s="112">
        <v>39232</v>
      </c>
      <c r="R169" s="91" t="s">
        <v>1600</v>
      </c>
      <c r="S169" s="91" t="s">
        <v>244</v>
      </c>
      <c r="T169" s="91" t="s">
        <v>245</v>
      </c>
      <c r="U169" s="31" t="s">
        <v>3304</v>
      </c>
      <c r="V169" s="31" t="s">
        <v>4325</v>
      </c>
      <c r="AA169" s="31"/>
      <c r="AB169" s="60"/>
      <c r="AD169" s="9"/>
      <c r="AE169" s="9"/>
      <c r="AF169" s="6"/>
      <c r="AG169" s="9"/>
      <c r="AH169" s="5"/>
      <c r="AK169" s="9"/>
      <c r="AL169" s="32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</row>
    <row r="170" spans="2:147" ht="15.75">
      <c r="B170" s="13"/>
      <c r="C170" s="31"/>
      <c r="D170" s="32"/>
      <c r="E170" s="61">
        <v>109810</v>
      </c>
      <c r="G170" s="13" t="s">
        <v>474</v>
      </c>
      <c r="H170" s="13" t="s">
        <v>165</v>
      </c>
      <c r="I170" s="13" t="s">
        <v>475</v>
      </c>
      <c r="L170" s="13" t="s">
        <v>2549</v>
      </c>
      <c r="M170" s="31">
        <v>78753</v>
      </c>
      <c r="N170" s="40">
        <v>86</v>
      </c>
      <c r="O170" s="51">
        <v>9.68</v>
      </c>
      <c r="P170" s="30">
        <v>36474</v>
      </c>
      <c r="Q170" s="30">
        <v>36724</v>
      </c>
      <c r="R170" s="30"/>
      <c r="S170" s="31" t="s">
        <v>476</v>
      </c>
      <c r="T170" s="31" t="s">
        <v>477</v>
      </c>
      <c r="U170" s="31" t="s">
        <v>3304</v>
      </c>
      <c r="V170" s="31" t="s">
        <v>2816</v>
      </c>
      <c r="AA170" s="31"/>
      <c r="AB170" s="60"/>
      <c r="AD170" s="9"/>
      <c r="AE170" s="9"/>
      <c r="AF170" s="6"/>
      <c r="AG170" s="9"/>
      <c r="AH170" s="5"/>
      <c r="AK170" s="9"/>
      <c r="AL170" s="32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</row>
    <row r="171" spans="2:147" ht="15.75">
      <c r="B171" s="13"/>
      <c r="C171" s="31"/>
      <c r="D171" s="32"/>
      <c r="E171" s="124">
        <v>11266195</v>
      </c>
      <c r="F171" s="13"/>
      <c r="G171" s="125" t="s">
        <v>5223</v>
      </c>
      <c r="H171" s="125" t="s">
        <v>5221</v>
      </c>
      <c r="I171" s="125" t="s">
        <v>5222</v>
      </c>
      <c r="J171" s="126">
        <v>532664</v>
      </c>
      <c r="K171" s="13"/>
      <c r="M171" s="126" t="s">
        <v>2778</v>
      </c>
      <c r="N171" s="31">
        <v>19</v>
      </c>
      <c r="O171" s="130">
        <v>1.945</v>
      </c>
      <c r="P171" s="127">
        <v>41990</v>
      </c>
      <c r="Q171" s="125"/>
      <c r="R171" s="125"/>
      <c r="S171" s="126" t="s">
        <v>5258</v>
      </c>
      <c r="T171" s="126" t="s">
        <v>2229</v>
      </c>
      <c r="U171" s="126" t="s">
        <v>554</v>
      </c>
      <c r="V171" s="31" t="s">
        <v>5274</v>
      </c>
      <c r="AA171" s="31"/>
      <c r="AB171" s="60"/>
      <c r="AD171" s="9"/>
      <c r="AE171" s="9"/>
      <c r="AF171" s="6"/>
      <c r="AG171" s="9"/>
      <c r="AH171" s="5"/>
      <c r="AK171" s="9"/>
      <c r="AL171" s="32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</row>
    <row r="172" spans="2:147" ht="15.75">
      <c r="B172" s="13"/>
      <c r="C172" s="31"/>
      <c r="D172" s="32"/>
      <c r="E172" s="124">
        <v>11318798</v>
      </c>
      <c r="F172" s="13"/>
      <c r="G172" s="125" t="s">
        <v>5281</v>
      </c>
      <c r="H172" s="125" t="s">
        <v>5994</v>
      </c>
      <c r="I172" s="125" t="s">
        <v>5282</v>
      </c>
      <c r="J172" s="125">
        <v>845025</v>
      </c>
      <c r="K172" s="13"/>
      <c r="M172" s="126" t="s">
        <v>3635</v>
      </c>
      <c r="N172" s="31">
        <v>110</v>
      </c>
      <c r="O172" s="130">
        <v>0.489</v>
      </c>
      <c r="P172" s="127">
        <v>42090</v>
      </c>
      <c r="Q172" s="127">
        <v>42551</v>
      </c>
      <c r="R172" s="31" t="s">
        <v>4076</v>
      </c>
      <c r="S172" s="126" t="s">
        <v>5061</v>
      </c>
      <c r="T172" s="126" t="s">
        <v>2224</v>
      </c>
      <c r="U172" s="31" t="s">
        <v>177</v>
      </c>
      <c r="V172" s="31" t="s">
        <v>5386</v>
      </c>
      <c r="AA172" s="31"/>
      <c r="AB172" s="60"/>
      <c r="AD172" s="9"/>
      <c r="AE172" s="9"/>
      <c r="AF172" s="6"/>
      <c r="AG172" s="9"/>
      <c r="AH172" s="5"/>
      <c r="AK172" s="9"/>
      <c r="AL172" s="32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</row>
    <row r="173" spans="2:147" ht="15.75">
      <c r="B173" s="13"/>
      <c r="C173" s="31"/>
      <c r="D173" s="32"/>
      <c r="E173" s="153">
        <v>10423432</v>
      </c>
      <c r="F173" s="154"/>
      <c r="G173" s="155" t="s">
        <v>1920</v>
      </c>
      <c r="H173" s="155" t="s">
        <v>3843</v>
      </c>
      <c r="I173" s="155" t="s">
        <v>115</v>
      </c>
      <c r="J173" s="156">
        <v>226761</v>
      </c>
      <c r="K173" s="155"/>
      <c r="L173" s="155"/>
      <c r="M173" s="156" t="s">
        <v>3635</v>
      </c>
      <c r="N173" s="157">
        <v>250</v>
      </c>
      <c r="O173" s="160" t="s">
        <v>1921</v>
      </c>
      <c r="P173" s="158">
        <v>40275</v>
      </c>
      <c r="Q173" s="158">
        <v>40661</v>
      </c>
      <c r="R173" s="157" t="s">
        <v>4328</v>
      </c>
      <c r="S173" s="156" t="s">
        <v>116</v>
      </c>
      <c r="T173" s="156" t="s">
        <v>114</v>
      </c>
      <c r="U173" s="157" t="s">
        <v>3304</v>
      </c>
      <c r="V173" s="157" t="s">
        <v>2154</v>
      </c>
      <c r="AA173" s="31"/>
      <c r="AB173" s="60"/>
      <c r="AD173" s="9"/>
      <c r="AE173" s="9"/>
      <c r="AF173" s="6"/>
      <c r="AG173" s="9"/>
      <c r="AH173" s="5"/>
      <c r="AK173" s="9"/>
      <c r="AL173" s="32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</row>
    <row r="174" spans="2:147" ht="15.75">
      <c r="B174" s="13"/>
      <c r="C174" s="31"/>
      <c r="D174" s="32"/>
      <c r="E174" s="58">
        <v>313602</v>
      </c>
      <c r="G174" s="54" t="s">
        <v>705</v>
      </c>
      <c r="H174" s="54" t="s">
        <v>1592</v>
      </c>
      <c r="I174" s="54" t="s">
        <v>706</v>
      </c>
      <c r="J174" s="91">
        <v>589412</v>
      </c>
      <c r="K174" s="91"/>
      <c r="L174" s="54" t="s">
        <v>706</v>
      </c>
      <c r="M174" s="91">
        <v>78705</v>
      </c>
      <c r="N174" s="31">
        <v>99</v>
      </c>
      <c r="O174" s="98">
        <v>6.6</v>
      </c>
      <c r="P174" s="57">
        <v>39141</v>
      </c>
      <c r="Q174" s="57">
        <v>39296</v>
      </c>
      <c r="R174" s="92" t="s">
        <v>1600</v>
      </c>
      <c r="S174" s="92" t="s">
        <v>1741</v>
      </c>
      <c r="T174" s="31" t="s">
        <v>2281</v>
      </c>
      <c r="U174" s="4" t="s">
        <v>3304</v>
      </c>
      <c r="V174" s="92" t="s">
        <v>2259</v>
      </c>
      <c r="AA174" s="31"/>
      <c r="AB174" s="60"/>
      <c r="AD174" s="9"/>
      <c r="AE174" s="9"/>
      <c r="AF174" s="6"/>
      <c r="AG174" s="9"/>
      <c r="AH174" s="5"/>
      <c r="AK174" s="9"/>
      <c r="AL174" s="32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</row>
    <row r="175" spans="2:147" ht="15.75">
      <c r="B175" s="13"/>
      <c r="C175" s="31"/>
      <c r="D175" s="32"/>
      <c r="E175" s="58">
        <v>10010110</v>
      </c>
      <c r="G175" s="54" t="s">
        <v>718</v>
      </c>
      <c r="H175" s="54" t="s">
        <v>3499</v>
      </c>
      <c r="I175" s="54" t="s">
        <v>719</v>
      </c>
      <c r="J175" s="91">
        <v>301198</v>
      </c>
      <c r="K175" s="91"/>
      <c r="L175" s="54" t="s">
        <v>719</v>
      </c>
      <c r="M175" s="91">
        <v>78705</v>
      </c>
      <c r="N175" s="91">
        <v>84</v>
      </c>
      <c r="O175" s="98">
        <v>0.56</v>
      </c>
      <c r="P175" s="57">
        <v>39147</v>
      </c>
      <c r="Q175" s="57">
        <v>39286</v>
      </c>
      <c r="R175" s="92" t="s">
        <v>2012</v>
      </c>
      <c r="S175" s="92" t="s">
        <v>2279</v>
      </c>
      <c r="T175" s="31" t="s">
        <v>859</v>
      </c>
      <c r="U175" s="4" t="s">
        <v>3304</v>
      </c>
      <c r="V175" s="92" t="s">
        <v>2259</v>
      </c>
      <c r="AA175" s="31"/>
      <c r="AB175" s="60"/>
      <c r="AD175" s="9"/>
      <c r="AE175" s="9"/>
      <c r="AF175" s="6"/>
      <c r="AG175" s="9"/>
      <c r="AH175" s="5"/>
      <c r="AK175" s="9"/>
      <c r="AL175" s="32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</row>
    <row r="176" spans="2:147" ht="15.75">
      <c r="B176" s="13"/>
      <c r="C176" s="31"/>
      <c r="D176" s="32"/>
      <c r="E176" s="58">
        <v>10013633</v>
      </c>
      <c r="G176" s="54" t="s">
        <v>3847</v>
      </c>
      <c r="H176" s="54" t="s">
        <v>528</v>
      </c>
      <c r="I176" s="54" t="s">
        <v>3848</v>
      </c>
      <c r="J176" s="91">
        <v>215767</v>
      </c>
      <c r="K176" s="91"/>
      <c r="L176" s="54" t="s">
        <v>3848</v>
      </c>
      <c r="M176" s="91">
        <v>78705</v>
      </c>
      <c r="N176" s="91">
        <v>92</v>
      </c>
      <c r="O176" s="98">
        <v>0.87</v>
      </c>
      <c r="P176" s="57">
        <v>39157</v>
      </c>
      <c r="Q176" s="57">
        <v>39286</v>
      </c>
      <c r="R176" s="92" t="s">
        <v>2012</v>
      </c>
      <c r="S176" s="92" t="s">
        <v>2279</v>
      </c>
      <c r="T176" s="31" t="s">
        <v>859</v>
      </c>
      <c r="U176" s="4" t="s">
        <v>3304</v>
      </c>
      <c r="V176" s="92" t="s">
        <v>2259</v>
      </c>
      <c r="AA176" s="31"/>
      <c r="AB176" s="60"/>
      <c r="AD176" s="9"/>
      <c r="AE176" s="9"/>
      <c r="AF176" s="6"/>
      <c r="AG176" s="9"/>
      <c r="AH176" s="5"/>
      <c r="AK176" s="9"/>
      <c r="AL176" s="32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</row>
    <row r="177" spans="2:147" ht="15.75">
      <c r="B177" s="13"/>
      <c r="C177" s="31"/>
      <c r="D177" s="32"/>
      <c r="E177" s="32">
        <v>10100430</v>
      </c>
      <c r="G177" s="13" t="s">
        <v>35</v>
      </c>
      <c r="H177" s="13" t="s">
        <v>36</v>
      </c>
      <c r="I177" s="13" t="s">
        <v>37</v>
      </c>
      <c r="L177" s="57"/>
      <c r="M177" s="31">
        <v>78705</v>
      </c>
      <c r="N177" s="31">
        <v>114</v>
      </c>
      <c r="O177" s="51">
        <v>0.96</v>
      </c>
      <c r="P177" s="57">
        <v>39437</v>
      </c>
      <c r="Q177" s="13"/>
      <c r="R177" s="92" t="s">
        <v>2012</v>
      </c>
      <c r="S177" s="92" t="s">
        <v>1706</v>
      </c>
      <c r="T177" s="31" t="s">
        <v>1707</v>
      </c>
      <c r="U177" s="31" t="s">
        <v>2754</v>
      </c>
      <c r="V177" s="31" t="s">
        <v>2291</v>
      </c>
      <c r="AA177" s="31"/>
      <c r="AB177" s="60"/>
      <c r="AD177" s="9"/>
      <c r="AE177" s="9"/>
      <c r="AF177" s="6"/>
      <c r="AG177" s="9"/>
      <c r="AH177" s="5"/>
      <c r="AK177" s="9"/>
      <c r="AL177" s="32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</row>
    <row r="178" spans="2:147" ht="15.75">
      <c r="B178" s="13"/>
      <c r="C178" s="31"/>
      <c r="D178" s="32"/>
      <c r="E178" s="124">
        <v>10543605</v>
      </c>
      <c r="F178" s="13"/>
      <c r="G178" s="125" t="s">
        <v>3227</v>
      </c>
      <c r="H178" s="125" t="s">
        <v>4461</v>
      </c>
      <c r="I178" s="125" t="s">
        <v>3226</v>
      </c>
      <c r="J178" s="126">
        <v>3331303</v>
      </c>
      <c r="K178" s="13"/>
      <c r="M178" s="126" t="s">
        <v>532</v>
      </c>
      <c r="N178" s="31">
        <v>140</v>
      </c>
      <c r="O178" s="130">
        <v>0.96</v>
      </c>
      <c r="P178" s="127">
        <v>40577</v>
      </c>
      <c r="Q178" s="127">
        <v>40966</v>
      </c>
      <c r="R178" s="31" t="s">
        <v>3720</v>
      </c>
      <c r="S178" s="126" t="s">
        <v>3719</v>
      </c>
      <c r="T178" s="126" t="s">
        <v>1707</v>
      </c>
      <c r="U178" s="4" t="s">
        <v>3304</v>
      </c>
      <c r="V178" s="92" t="s">
        <v>2556</v>
      </c>
      <c r="AA178" s="31"/>
      <c r="AB178" s="60"/>
      <c r="AD178" s="9"/>
      <c r="AE178" s="9"/>
      <c r="AF178" s="6"/>
      <c r="AG178" s="9"/>
      <c r="AH178" s="5"/>
      <c r="AK178" s="9"/>
      <c r="AL178" s="32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</row>
    <row r="179" spans="2:147" ht="15.75">
      <c r="B179" s="13"/>
      <c r="C179" s="31"/>
      <c r="D179" s="32"/>
      <c r="E179" s="58">
        <v>313206</v>
      </c>
      <c r="G179" s="54" t="s">
        <v>702</v>
      </c>
      <c r="H179" s="54" t="s">
        <v>1591</v>
      </c>
      <c r="I179" s="54" t="s">
        <v>703</v>
      </c>
      <c r="J179" s="91">
        <v>589820</v>
      </c>
      <c r="K179" s="91"/>
      <c r="L179" s="54" t="s">
        <v>703</v>
      </c>
      <c r="M179" s="91">
        <v>78705</v>
      </c>
      <c r="N179" s="91">
        <v>97</v>
      </c>
      <c r="O179" s="98">
        <v>0.6715</v>
      </c>
      <c r="P179" s="57">
        <v>39140</v>
      </c>
      <c r="Q179" s="57">
        <v>39216</v>
      </c>
      <c r="R179" s="92" t="s">
        <v>2012</v>
      </c>
      <c r="S179" s="92" t="s">
        <v>2279</v>
      </c>
      <c r="T179" s="31" t="s">
        <v>859</v>
      </c>
      <c r="U179" s="4" t="s">
        <v>3304</v>
      </c>
      <c r="V179" s="92" t="s">
        <v>2259</v>
      </c>
      <c r="AA179" s="31"/>
      <c r="AB179" s="60"/>
      <c r="AD179" s="9"/>
      <c r="AE179" s="9"/>
      <c r="AF179" s="6"/>
      <c r="AG179" s="9"/>
      <c r="AH179" s="5"/>
      <c r="AK179" s="9"/>
      <c r="AL179" s="32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</row>
    <row r="180" spans="2:147" ht="15.75">
      <c r="B180" s="13"/>
      <c r="C180" s="31"/>
      <c r="D180" s="32"/>
      <c r="E180" s="153">
        <v>11172217</v>
      </c>
      <c r="F180" s="154"/>
      <c r="G180" s="155" t="s">
        <v>5017</v>
      </c>
      <c r="H180" s="155" t="s">
        <v>5085</v>
      </c>
      <c r="I180" s="155" t="s">
        <v>5016</v>
      </c>
      <c r="J180" s="156">
        <v>814064</v>
      </c>
      <c r="K180" s="154"/>
      <c r="L180" s="154"/>
      <c r="M180" s="156" t="s">
        <v>539</v>
      </c>
      <c r="N180" s="157">
        <v>16</v>
      </c>
      <c r="O180" s="160">
        <v>0.789</v>
      </c>
      <c r="P180" s="158">
        <v>41816</v>
      </c>
      <c r="Q180" s="158">
        <v>42095</v>
      </c>
      <c r="R180" s="157" t="s">
        <v>4889</v>
      </c>
      <c r="S180" s="156" t="s">
        <v>5083</v>
      </c>
      <c r="T180" s="156" t="s">
        <v>5084</v>
      </c>
      <c r="U180" s="157" t="s">
        <v>906</v>
      </c>
      <c r="V180" s="157" t="s">
        <v>5091</v>
      </c>
      <c r="AA180" s="31"/>
      <c r="AB180" s="60"/>
      <c r="AD180" s="9"/>
      <c r="AE180" s="9"/>
      <c r="AF180" s="6"/>
      <c r="AG180" s="9"/>
      <c r="AH180" s="5"/>
      <c r="AK180" s="9"/>
      <c r="AL180" s="32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</row>
    <row r="181" spans="2:147" ht="15.75">
      <c r="B181" s="13"/>
      <c r="C181" s="31"/>
      <c r="D181" s="32"/>
      <c r="E181" s="124">
        <v>11184857</v>
      </c>
      <c r="F181" s="13"/>
      <c r="G181" s="125" t="s">
        <v>5103</v>
      </c>
      <c r="H181" s="125" t="s">
        <v>5155</v>
      </c>
      <c r="I181" s="125" t="s">
        <v>5102</v>
      </c>
      <c r="J181" s="126">
        <v>242679</v>
      </c>
      <c r="K181" s="13"/>
      <c r="M181" s="126" t="s">
        <v>539</v>
      </c>
      <c r="N181" s="31">
        <v>5</v>
      </c>
      <c r="O181" s="130">
        <v>0.37</v>
      </c>
      <c r="P181" s="127">
        <v>41837</v>
      </c>
      <c r="Q181" s="127">
        <v>42262</v>
      </c>
      <c r="R181" s="31" t="s">
        <v>4076</v>
      </c>
      <c r="S181" s="126" t="s">
        <v>4798</v>
      </c>
      <c r="T181" s="126" t="s">
        <v>4683</v>
      </c>
      <c r="U181" s="126" t="s">
        <v>906</v>
      </c>
      <c r="V181" s="31" t="s">
        <v>5188</v>
      </c>
      <c r="AA181" s="31"/>
      <c r="AB181" s="60"/>
      <c r="AD181" s="9"/>
      <c r="AE181" s="9"/>
      <c r="AF181" s="6"/>
      <c r="AG181" s="9"/>
      <c r="AH181" s="5"/>
      <c r="AK181" s="9"/>
      <c r="AL181" s="32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</row>
    <row r="182" spans="2:147" ht="15.75">
      <c r="B182" s="13"/>
      <c r="C182" s="31"/>
      <c r="D182" s="32"/>
      <c r="E182" s="124">
        <v>11240253</v>
      </c>
      <c r="F182" s="13"/>
      <c r="G182" s="125" t="s">
        <v>5197</v>
      </c>
      <c r="H182" s="125" t="s">
        <v>5195</v>
      </c>
      <c r="I182" s="125" t="s">
        <v>5196</v>
      </c>
      <c r="J182" s="126">
        <v>708986</v>
      </c>
      <c r="K182" s="13"/>
      <c r="M182" s="126" t="s">
        <v>539</v>
      </c>
      <c r="N182" s="31">
        <v>120</v>
      </c>
      <c r="O182" s="130">
        <v>0.6887</v>
      </c>
      <c r="P182" s="127">
        <v>41936</v>
      </c>
      <c r="Q182" s="127">
        <v>42157</v>
      </c>
      <c r="R182" s="31" t="s">
        <v>1871</v>
      </c>
      <c r="S182" s="126" t="s">
        <v>5247</v>
      </c>
      <c r="T182" s="126" t="s">
        <v>119</v>
      </c>
      <c r="U182" s="31" t="s">
        <v>177</v>
      </c>
      <c r="V182" s="31" t="s">
        <v>5274</v>
      </c>
      <c r="AA182" s="31"/>
      <c r="AB182" s="60"/>
      <c r="AD182" s="9"/>
      <c r="AE182" s="9"/>
      <c r="AF182" s="6"/>
      <c r="AG182" s="9"/>
      <c r="AH182" s="5"/>
      <c r="AK182" s="9"/>
      <c r="AL182" s="32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</row>
    <row r="183" spans="2:147" ht="15.75">
      <c r="B183" s="13"/>
      <c r="C183" s="31"/>
      <c r="D183" s="32"/>
      <c r="E183" s="56" t="s">
        <v>3344</v>
      </c>
      <c r="G183" s="58" t="s">
        <v>1464</v>
      </c>
      <c r="H183" s="58" t="s">
        <v>459</v>
      </c>
      <c r="I183" s="58" t="s">
        <v>1465</v>
      </c>
      <c r="J183" s="31">
        <v>814148</v>
      </c>
      <c r="L183" s="58" t="s">
        <v>1465</v>
      </c>
      <c r="M183" s="91">
        <v>78704</v>
      </c>
      <c r="N183" s="91">
        <v>10</v>
      </c>
      <c r="O183" s="98">
        <v>0.56</v>
      </c>
      <c r="P183" s="112">
        <v>39021</v>
      </c>
      <c r="Q183" s="112">
        <v>39185</v>
      </c>
      <c r="R183" s="91" t="s">
        <v>4328</v>
      </c>
      <c r="S183" s="91" t="s">
        <v>1545</v>
      </c>
      <c r="T183" s="91" t="s">
        <v>1546</v>
      </c>
      <c r="U183" s="92" t="s">
        <v>906</v>
      </c>
      <c r="V183" s="31" t="s">
        <v>4325</v>
      </c>
      <c r="AA183" s="31"/>
      <c r="AB183" s="60"/>
      <c r="AD183" s="9"/>
      <c r="AE183" s="9"/>
      <c r="AF183" s="6"/>
      <c r="AG183" s="9"/>
      <c r="AH183" s="5"/>
      <c r="AK183" s="9"/>
      <c r="AL183" s="32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</row>
    <row r="184" spans="2:147" ht="15.75">
      <c r="B184" s="13"/>
      <c r="C184" s="31"/>
      <c r="D184" s="32"/>
      <c r="G184" s="13" t="s">
        <v>560</v>
      </c>
      <c r="H184" s="13" t="s">
        <v>2414</v>
      </c>
      <c r="I184" s="13" t="s">
        <v>2415</v>
      </c>
      <c r="L184" s="13" t="s">
        <v>1502</v>
      </c>
      <c r="M184" s="7">
        <v>78744</v>
      </c>
      <c r="N184" s="40">
        <v>151</v>
      </c>
      <c r="O184" s="51">
        <v>8.9</v>
      </c>
      <c r="P184" s="30">
        <v>35671</v>
      </c>
      <c r="Q184" s="30"/>
      <c r="R184" s="30"/>
      <c r="S184" s="31" t="s">
        <v>3223</v>
      </c>
      <c r="T184" s="31" t="s">
        <v>3224</v>
      </c>
      <c r="U184" s="31" t="s">
        <v>554</v>
      </c>
      <c r="V184" s="31" t="s">
        <v>3527</v>
      </c>
      <c r="AA184" s="31"/>
      <c r="AB184" s="60"/>
      <c r="AD184" s="9"/>
      <c r="AE184" s="9"/>
      <c r="AF184" s="6"/>
      <c r="AG184" s="9"/>
      <c r="AH184" s="5"/>
      <c r="AK184" s="9"/>
      <c r="AL184" s="32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</row>
    <row r="185" spans="2:147" ht="15.75">
      <c r="B185" s="13"/>
      <c r="C185" s="31"/>
      <c r="D185" s="32"/>
      <c r="E185" s="32">
        <v>75159</v>
      </c>
      <c r="G185" s="13" t="s">
        <v>3225</v>
      </c>
      <c r="H185" s="13" t="s">
        <v>2818</v>
      </c>
      <c r="I185" s="13" t="s">
        <v>2819</v>
      </c>
      <c r="L185" s="13" t="s">
        <v>1503</v>
      </c>
      <c r="M185" s="31">
        <v>78705</v>
      </c>
      <c r="N185" s="40">
        <v>6</v>
      </c>
      <c r="O185" s="51">
        <v>0.25</v>
      </c>
      <c r="P185" s="30">
        <v>36207</v>
      </c>
      <c r="Q185" s="30">
        <v>36469</v>
      </c>
      <c r="R185" s="30"/>
      <c r="S185" s="31" t="s">
        <v>2820</v>
      </c>
      <c r="T185" s="31" t="s">
        <v>2821</v>
      </c>
      <c r="U185" s="4" t="s">
        <v>3304</v>
      </c>
      <c r="V185" s="31" t="s">
        <v>2822</v>
      </c>
      <c r="AA185" s="31"/>
      <c r="AB185" s="60"/>
      <c r="AD185" s="9"/>
      <c r="AE185" s="9"/>
      <c r="AF185" s="6"/>
      <c r="AG185" s="9"/>
      <c r="AH185" s="5"/>
      <c r="AK185" s="9"/>
      <c r="AL185" s="32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</row>
    <row r="186" spans="2:147" ht="15.75">
      <c r="B186" s="13"/>
      <c r="C186" s="31"/>
      <c r="D186" s="32"/>
      <c r="E186" s="59">
        <v>209082</v>
      </c>
      <c r="G186" s="59" t="s">
        <v>4371</v>
      </c>
      <c r="H186" s="59" t="s">
        <v>841</v>
      </c>
      <c r="I186" s="59" t="s">
        <v>2675</v>
      </c>
      <c r="J186" s="105"/>
      <c r="K186" s="105"/>
      <c r="L186" s="59" t="s">
        <v>851</v>
      </c>
      <c r="M186" s="31">
        <v>78705</v>
      </c>
      <c r="N186" s="31">
        <v>8</v>
      </c>
      <c r="O186" s="113">
        <v>0.344</v>
      </c>
      <c r="P186" s="103">
        <v>37537</v>
      </c>
      <c r="Q186" s="103">
        <v>37732</v>
      </c>
      <c r="R186" s="104" t="s">
        <v>596</v>
      </c>
      <c r="S186" s="104" t="s">
        <v>852</v>
      </c>
      <c r="T186" s="104" t="s">
        <v>853</v>
      </c>
      <c r="U186" s="4" t="s">
        <v>3304</v>
      </c>
      <c r="V186" s="31" t="s">
        <v>2008</v>
      </c>
      <c r="AA186" s="31"/>
      <c r="AB186" s="60"/>
      <c r="AD186" s="9"/>
      <c r="AE186" s="9"/>
      <c r="AF186" s="6"/>
      <c r="AG186" s="9"/>
      <c r="AH186" s="5"/>
      <c r="AK186" s="9"/>
      <c r="AL186" s="32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</row>
    <row r="187" spans="2:147" ht="15.75">
      <c r="B187" s="13"/>
      <c r="C187" s="31"/>
      <c r="D187" s="32"/>
      <c r="E187" s="32">
        <v>10097732</v>
      </c>
      <c r="G187" s="13" t="s">
        <v>24</v>
      </c>
      <c r="H187" s="13" t="s">
        <v>25</v>
      </c>
      <c r="I187" s="13" t="s">
        <v>26</v>
      </c>
      <c r="J187" s="31">
        <v>675322</v>
      </c>
      <c r="L187" s="57"/>
      <c r="M187" s="31" t="s">
        <v>534</v>
      </c>
      <c r="N187" s="31">
        <v>22</v>
      </c>
      <c r="O187" s="51">
        <v>0.6</v>
      </c>
      <c r="P187" s="57">
        <v>39429</v>
      </c>
      <c r="Q187" s="13"/>
      <c r="R187" s="31" t="s">
        <v>4076</v>
      </c>
      <c r="S187" s="92" t="s">
        <v>3867</v>
      </c>
      <c r="T187" s="31" t="s">
        <v>3160</v>
      </c>
      <c r="U187" s="126" t="s">
        <v>554</v>
      </c>
      <c r="V187" s="31" t="s">
        <v>2291</v>
      </c>
      <c r="AA187" s="31"/>
      <c r="AB187" s="60"/>
      <c r="AD187" s="9"/>
      <c r="AE187" s="9"/>
      <c r="AF187" s="6"/>
      <c r="AG187" s="9"/>
      <c r="AH187" s="5"/>
      <c r="AK187" s="9"/>
      <c r="AL187" s="32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</row>
    <row r="188" spans="2:147" ht="15.75">
      <c r="B188" s="13"/>
      <c r="C188" s="31"/>
      <c r="D188" s="32"/>
      <c r="E188" s="153">
        <v>11464572</v>
      </c>
      <c r="F188" s="154"/>
      <c r="G188" s="155" t="s">
        <v>5708</v>
      </c>
      <c r="H188" s="154" t="s">
        <v>5709</v>
      </c>
      <c r="I188" s="155" t="s">
        <v>5710</v>
      </c>
      <c r="J188" s="156">
        <v>3254401</v>
      </c>
      <c r="K188" s="154"/>
      <c r="L188" s="154"/>
      <c r="M188" s="156" t="s">
        <v>3167</v>
      </c>
      <c r="N188" s="157">
        <v>4</v>
      </c>
      <c r="O188" s="163">
        <v>2.37</v>
      </c>
      <c r="P188" s="158">
        <v>42366</v>
      </c>
      <c r="Q188" s="155"/>
      <c r="R188" s="157" t="s">
        <v>5539</v>
      </c>
      <c r="S188" s="156" t="s">
        <v>5584</v>
      </c>
      <c r="T188" s="156" t="s">
        <v>119</v>
      </c>
      <c r="U188" s="156" t="s">
        <v>907</v>
      </c>
      <c r="V188" s="164" t="s">
        <v>5699</v>
      </c>
      <c r="AA188" s="31"/>
      <c r="AB188" s="60"/>
      <c r="AD188" s="9"/>
      <c r="AE188" s="9"/>
      <c r="AF188" s="6"/>
      <c r="AG188" s="9"/>
      <c r="AH188" s="5"/>
      <c r="AK188" s="9"/>
      <c r="AL188" s="32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</row>
    <row r="189" spans="2:147" ht="15.75">
      <c r="B189" s="13"/>
      <c r="C189" s="31"/>
      <c r="D189" s="32"/>
      <c r="G189" s="13" t="s">
        <v>2823</v>
      </c>
      <c r="H189" s="13" t="s">
        <v>2824</v>
      </c>
      <c r="I189" s="13" t="s">
        <v>2825</v>
      </c>
      <c r="L189" s="13" t="s">
        <v>1965</v>
      </c>
      <c r="M189" s="31">
        <v>78704</v>
      </c>
      <c r="N189" s="40">
        <v>34</v>
      </c>
      <c r="O189" s="51">
        <v>2.02</v>
      </c>
      <c r="P189" s="30">
        <v>36103</v>
      </c>
      <c r="Q189" s="30">
        <v>36385</v>
      </c>
      <c r="R189" s="30"/>
      <c r="S189" s="31" t="s">
        <v>3415</v>
      </c>
      <c r="T189" s="31" t="s">
        <v>3416</v>
      </c>
      <c r="U189" s="31" t="s">
        <v>3304</v>
      </c>
      <c r="V189" s="31" t="s">
        <v>3532</v>
      </c>
      <c r="AA189" s="31"/>
      <c r="AB189" s="60"/>
      <c r="AD189" s="9"/>
      <c r="AE189" s="9"/>
      <c r="AF189" s="6"/>
      <c r="AG189" s="9"/>
      <c r="AH189" s="5"/>
      <c r="AK189" s="9"/>
      <c r="AL189" s="32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</row>
    <row r="190" spans="2:147" ht="15.75">
      <c r="B190" s="13"/>
      <c r="C190" s="31"/>
      <c r="D190" s="32"/>
      <c r="E190" s="153" t="s">
        <v>5824</v>
      </c>
      <c r="F190" s="154"/>
      <c r="G190" s="155" t="s">
        <v>5781</v>
      </c>
      <c r="H190" s="155" t="s">
        <v>5825</v>
      </c>
      <c r="I190" s="155" t="s">
        <v>5312</v>
      </c>
      <c r="J190" s="155">
        <v>864758</v>
      </c>
      <c r="K190" s="154"/>
      <c r="L190" s="154"/>
      <c r="M190" s="156" t="s">
        <v>539</v>
      </c>
      <c r="N190" s="157">
        <v>18</v>
      </c>
      <c r="O190" s="160">
        <v>1.051</v>
      </c>
      <c r="P190" s="158">
        <v>42054</v>
      </c>
      <c r="Q190" s="157"/>
      <c r="R190" s="156" t="s">
        <v>259</v>
      </c>
      <c r="S190" s="156" t="s">
        <v>5083</v>
      </c>
      <c r="T190" s="156" t="s">
        <v>5084</v>
      </c>
      <c r="U190" s="156" t="s">
        <v>907</v>
      </c>
      <c r="V190" s="157" t="s">
        <v>5386</v>
      </c>
      <c r="AA190" s="31"/>
      <c r="AB190" s="60"/>
      <c r="AD190" s="9"/>
      <c r="AE190" s="9"/>
      <c r="AF190" s="6"/>
      <c r="AG190" s="9"/>
      <c r="AH190" s="5"/>
      <c r="AK190" s="9"/>
      <c r="AL190" s="32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</row>
    <row r="191" spans="2:147" ht="15.75">
      <c r="B191" s="13"/>
      <c r="C191" s="31"/>
      <c r="D191" s="32"/>
      <c r="G191" s="13" t="s">
        <v>3417</v>
      </c>
      <c r="H191" s="13" t="s">
        <v>1205</v>
      </c>
      <c r="I191" s="13" t="s">
        <v>973</v>
      </c>
      <c r="L191" s="13" t="s">
        <v>1058</v>
      </c>
      <c r="M191" s="31">
        <v>78701</v>
      </c>
      <c r="N191" s="40">
        <v>49</v>
      </c>
      <c r="O191" s="51">
        <v>0.13500000536441803</v>
      </c>
      <c r="P191" s="30">
        <v>35572</v>
      </c>
      <c r="Q191" s="30" t="s">
        <v>1206</v>
      </c>
      <c r="R191" s="30"/>
      <c r="S191" s="31" t="s">
        <v>1207</v>
      </c>
      <c r="T191" s="31" t="s">
        <v>1208</v>
      </c>
      <c r="U191" s="31" t="s">
        <v>3304</v>
      </c>
      <c r="V191" s="31" t="s">
        <v>3526</v>
      </c>
      <c r="AA191" s="31"/>
      <c r="AB191" s="60"/>
      <c r="AD191" s="9"/>
      <c r="AE191" s="9"/>
      <c r="AF191" s="6"/>
      <c r="AG191" s="9"/>
      <c r="AH191" s="5"/>
      <c r="AK191" s="9"/>
      <c r="AL191" s="32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</row>
    <row r="192" spans="2:147" ht="15.75">
      <c r="B192" s="13"/>
      <c r="C192" s="31"/>
      <c r="D192" s="32"/>
      <c r="E192" s="124">
        <v>10503939</v>
      </c>
      <c r="F192" s="13"/>
      <c r="G192" s="125" t="s">
        <v>2561</v>
      </c>
      <c r="H192" s="125" t="s">
        <v>2562</v>
      </c>
      <c r="I192" s="125" t="s">
        <v>2563</v>
      </c>
      <c r="J192" s="126">
        <v>3500169</v>
      </c>
      <c r="K192" s="13"/>
      <c r="L192" s="125"/>
      <c r="M192" s="126" t="s">
        <v>3635</v>
      </c>
      <c r="N192" s="31">
        <v>72</v>
      </c>
      <c r="O192" s="130">
        <v>0.41</v>
      </c>
      <c r="P192" s="127">
        <v>40469</v>
      </c>
      <c r="Q192" s="127">
        <v>40638</v>
      </c>
      <c r="R192" s="31" t="s">
        <v>1655</v>
      </c>
      <c r="S192" s="126" t="s">
        <v>2564</v>
      </c>
      <c r="T192" s="126" t="s">
        <v>2329</v>
      </c>
      <c r="U192" s="126" t="s">
        <v>906</v>
      </c>
      <c r="V192" s="31" t="s">
        <v>2555</v>
      </c>
      <c r="AA192" s="31"/>
      <c r="AB192" s="60"/>
      <c r="AD192" s="9"/>
      <c r="AE192" s="9"/>
      <c r="AF192" s="6"/>
      <c r="AG192" s="9"/>
      <c r="AH192" s="5"/>
      <c r="AK192" s="9"/>
      <c r="AL192" s="32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</row>
    <row r="193" spans="2:147" ht="15.75">
      <c r="B193" s="13"/>
      <c r="C193" s="31"/>
      <c r="D193" s="32"/>
      <c r="E193" s="124">
        <v>10490169</v>
      </c>
      <c r="F193" s="13"/>
      <c r="G193" s="125" t="s">
        <v>2640</v>
      </c>
      <c r="H193" s="125" t="s">
        <v>2642</v>
      </c>
      <c r="I193" s="125" t="s">
        <v>2639</v>
      </c>
      <c r="J193" s="126">
        <v>3390609</v>
      </c>
      <c r="K193" s="125"/>
      <c r="L193" s="125"/>
      <c r="M193" s="126" t="s">
        <v>2641</v>
      </c>
      <c r="N193" s="31">
        <v>300</v>
      </c>
      <c r="O193" s="130">
        <v>16.275</v>
      </c>
      <c r="P193" s="127">
        <v>40435</v>
      </c>
      <c r="Q193" s="125"/>
      <c r="R193" s="31" t="s">
        <v>3074</v>
      </c>
      <c r="S193" s="126" t="s">
        <v>3075</v>
      </c>
      <c r="T193" s="126" t="s">
        <v>2064</v>
      </c>
      <c r="U193" s="31" t="s">
        <v>554</v>
      </c>
      <c r="V193" s="31" t="s">
        <v>3844</v>
      </c>
      <c r="AA193" s="31"/>
      <c r="AB193" s="60"/>
      <c r="AD193" s="9"/>
      <c r="AE193" s="9"/>
      <c r="AF193" s="6"/>
      <c r="AG193" s="9"/>
      <c r="AH193" s="5"/>
      <c r="AK193" s="9"/>
      <c r="AL193" s="32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</row>
    <row r="194" spans="2:147" ht="15.75">
      <c r="B194" s="13"/>
      <c r="C194" s="31"/>
      <c r="D194" s="32"/>
      <c r="E194" s="58">
        <v>286338</v>
      </c>
      <c r="G194" s="54" t="s">
        <v>2490</v>
      </c>
      <c r="H194" s="55" t="s">
        <v>495</v>
      </c>
      <c r="I194" s="54" t="s">
        <v>2491</v>
      </c>
      <c r="J194" s="91">
        <v>267507</v>
      </c>
      <c r="K194" s="91"/>
      <c r="L194" s="54" t="s">
        <v>2491</v>
      </c>
      <c r="M194" s="31">
        <v>78704</v>
      </c>
      <c r="N194" s="91">
        <v>105</v>
      </c>
      <c r="O194" s="98">
        <v>1.58</v>
      </c>
      <c r="P194" s="57">
        <v>38670</v>
      </c>
      <c r="Q194" s="57">
        <v>38888</v>
      </c>
      <c r="R194" s="31" t="s">
        <v>1600</v>
      </c>
      <c r="S194" s="92" t="s">
        <v>3205</v>
      </c>
      <c r="T194" s="31" t="s">
        <v>3206</v>
      </c>
      <c r="U194" s="31" t="s">
        <v>3304</v>
      </c>
      <c r="V194" s="31" t="s">
        <v>3600</v>
      </c>
      <c r="AA194" s="31"/>
      <c r="AB194" s="60"/>
      <c r="AD194" s="9"/>
      <c r="AE194" s="9"/>
      <c r="AF194" s="6"/>
      <c r="AG194" s="9"/>
      <c r="AH194" s="5"/>
      <c r="AK194" s="9"/>
      <c r="AL194" s="32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</row>
    <row r="195" spans="2:147" ht="15.75">
      <c r="B195" s="13"/>
      <c r="C195" s="31"/>
      <c r="D195" s="32"/>
      <c r="E195" s="153" t="s">
        <v>5867</v>
      </c>
      <c r="F195" s="154"/>
      <c r="G195" s="155" t="s">
        <v>5857</v>
      </c>
      <c r="H195" s="155" t="s">
        <v>5868</v>
      </c>
      <c r="I195" s="155" t="s">
        <v>5466</v>
      </c>
      <c r="J195" s="156">
        <v>169191</v>
      </c>
      <c r="K195" s="154"/>
      <c r="L195" s="154"/>
      <c r="M195" s="156" t="s">
        <v>3167</v>
      </c>
      <c r="N195" s="156">
        <v>16</v>
      </c>
      <c r="O195" s="160">
        <v>1.998</v>
      </c>
      <c r="P195" s="158">
        <v>42195</v>
      </c>
      <c r="Q195" s="154"/>
      <c r="R195" s="157" t="s">
        <v>259</v>
      </c>
      <c r="S195" s="156" t="s">
        <v>5522</v>
      </c>
      <c r="T195" s="156" t="s">
        <v>5523</v>
      </c>
      <c r="U195" s="156" t="s">
        <v>5521</v>
      </c>
      <c r="V195" s="157" t="s">
        <v>5568</v>
      </c>
      <c r="AA195" s="31"/>
      <c r="AB195" s="60"/>
      <c r="AD195" s="9"/>
      <c r="AE195" s="9"/>
      <c r="AF195" s="6"/>
      <c r="AG195" s="9"/>
      <c r="AH195" s="5"/>
      <c r="AK195" s="9"/>
      <c r="AL195" s="32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</row>
    <row r="196" spans="2:147" ht="15.75">
      <c r="B196" s="13"/>
      <c r="C196" s="31"/>
      <c r="D196" s="32"/>
      <c r="G196" s="13" t="s">
        <v>1210</v>
      </c>
      <c r="H196" s="13" t="s">
        <v>1211</v>
      </c>
      <c r="I196" s="13" t="s">
        <v>1212</v>
      </c>
      <c r="L196" s="13" t="s">
        <v>1059</v>
      </c>
      <c r="M196" s="31">
        <v>78705</v>
      </c>
      <c r="N196" s="40">
        <v>16</v>
      </c>
      <c r="O196" s="51">
        <v>0.4</v>
      </c>
      <c r="P196" s="30">
        <v>34303</v>
      </c>
      <c r="Q196" s="30">
        <v>34596</v>
      </c>
      <c r="R196" s="30"/>
      <c r="S196" s="31" t="s">
        <v>1213</v>
      </c>
      <c r="T196" s="31" t="s">
        <v>1214</v>
      </c>
      <c r="U196" s="31" t="s">
        <v>3304</v>
      </c>
      <c r="V196" s="31" t="s">
        <v>3512</v>
      </c>
      <c r="AA196" s="31"/>
      <c r="AB196" s="60"/>
      <c r="AD196" s="9"/>
      <c r="AE196" s="9"/>
      <c r="AF196" s="6"/>
      <c r="AG196" s="9"/>
      <c r="AH196" s="5"/>
      <c r="AK196" s="9"/>
      <c r="AL196" s="32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</row>
    <row r="197" spans="2:147" ht="15.75">
      <c r="B197" s="13"/>
      <c r="C197" s="31"/>
      <c r="D197" s="32"/>
      <c r="E197" s="124">
        <v>10963862</v>
      </c>
      <c r="F197" s="13"/>
      <c r="G197" s="13" t="s">
        <v>4721</v>
      </c>
      <c r="H197" s="125" t="s">
        <v>4722</v>
      </c>
      <c r="I197" s="13" t="s">
        <v>4915</v>
      </c>
      <c r="J197" s="126">
        <v>5067120</v>
      </c>
      <c r="K197" s="13"/>
      <c r="M197" s="126">
        <v>78729</v>
      </c>
      <c r="N197" s="4">
        <v>376</v>
      </c>
      <c r="O197" s="51">
        <v>17.066</v>
      </c>
      <c r="P197" s="127">
        <v>41439</v>
      </c>
      <c r="Q197" s="127">
        <v>41752</v>
      </c>
      <c r="R197" s="31" t="s">
        <v>4076</v>
      </c>
      <c r="S197" s="31" t="s">
        <v>4745</v>
      </c>
      <c r="T197" s="31" t="s">
        <v>4746</v>
      </c>
      <c r="U197" s="31" t="s">
        <v>906</v>
      </c>
      <c r="V197" s="92" t="s">
        <v>4792</v>
      </c>
      <c r="AA197" s="31"/>
      <c r="AB197" s="60"/>
      <c r="AD197" s="9"/>
      <c r="AE197" s="9"/>
      <c r="AF197" s="6"/>
      <c r="AG197" s="9"/>
      <c r="AH197" s="5"/>
      <c r="AK197" s="9"/>
      <c r="AL197" s="32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</row>
    <row r="198" spans="2:147" ht="15.75">
      <c r="B198" s="13"/>
      <c r="C198" s="31"/>
      <c r="D198" s="32"/>
      <c r="E198" s="124">
        <v>10755611</v>
      </c>
      <c r="F198" s="13"/>
      <c r="G198" s="125" t="s">
        <v>4407</v>
      </c>
      <c r="H198" s="125" t="s">
        <v>4408</v>
      </c>
      <c r="I198" s="125" t="s">
        <v>4409</v>
      </c>
      <c r="J198" s="126">
        <v>215514</v>
      </c>
      <c r="K198" s="125"/>
      <c r="M198" s="126" t="s">
        <v>550</v>
      </c>
      <c r="N198" s="31">
        <v>327</v>
      </c>
      <c r="O198" s="130">
        <v>6.95</v>
      </c>
      <c r="P198" s="127">
        <v>41024</v>
      </c>
      <c r="Q198" s="127">
        <v>41227</v>
      </c>
      <c r="R198" s="31" t="s">
        <v>4328</v>
      </c>
      <c r="S198" s="126" t="s">
        <v>4435</v>
      </c>
      <c r="T198" s="126" t="s">
        <v>2223</v>
      </c>
      <c r="U198" s="31" t="s">
        <v>3304</v>
      </c>
      <c r="V198" s="31" t="s">
        <v>4464</v>
      </c>
      <c r="AA198" s="31"/>
      <c r="AB198" s="60"/>
      <c r="AD198" s="9"/>
      <c r="AE198" s="9"/>
      <c r="AF198" s="6"/>
      <c r="AG198" s="9"/>
      <c r="AH198" s="5"/>
      <c r="AK198" s="9"/>
      <c r="AL198" s="32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</row>
    <row r="199" spans="2:147" ht="15.75">
      <c r="B199" s="13"/>
      <c r="C199" s="31"/>
      <c r="D199" s="32"/>
      <c r="E199" s="153">
        <v>11482839</v>
      </c>
      <c r="F199" s="154"/>
      <c r="G199" s="155" t="s">
        <v>5626</v>
      </c>
      <c r="H199" s="155" t="s">
        <v>5624</v>
      </c>
      <c r="I199" s="155" t="s">
        <v>5625</v>
      </c>
      <c r="J199" s="156">
        <v>307340</v>
      </c>
      <c r="K199" s="154"/>
      <c r="L199" s="154"/>
      <c r="M199" s="156" t="s">
        <v>3644</v>
      </c>
      <c r="N199" s="157">
        <v>352</v>
      </c>
      <c r="O199" s="160">
        <v>11.5</v>
      </c>
      <c r="P199" s="158">
        <v>42410</v>
      </c>
      <c r="Q199" s="155"/>
      <c r="R199" s="157" t="s">
        <v>1871</v>
      </c>
      <c r="S199" s="156" t="s">
        <v>5450</v>
      </c>
      <c r="T199" s="156" t="s">
        <v>5451</v>
      </c>
      <c r="U199" s="156" t="s">
        <v>907</v>
      </c>
      <c r="V199" s="157" t="s">
        <v>5698</v>
      </c>
      <c r="AA199" s="31"/>
      <c r="AB199" s="60"/>
      <c r="AD199" s="9"/>
      <c r="AE199" s="9"/>
      <c r="AF199" s="6"/>
      <c r="AG199" s="9"/>
      <c r="AH199" s="5"/>
      <c r="AK199" s="9"/>
      <c r="AL199" s="32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</row>
    <row r="200" spans="2:147" ht="15.75">
      <c r="B200" s="13"/>
      <c r="C200" s="31"/>
      <c r="D200" s="32"/>
      <c r="E200" s="58">
        <v>10027438</v>
      </c>
      <c r="G200" s="54" t="s">
        <v>2594</v>
      </c>
      <c r="H200" s="54" t="s">
        <v>2595</v>
      </c>
      <c r="I200" s="54" t="s">
        <v>3788</v>
      </c>
      <c r="J200" s="91">
        <v>3302412</v>
      </c>
      <c r="K200" s="91"/>
      <c r="L200" s="54" t="s">
        <v>3788</v>
      </c>
      <c r="M200" s="91">
        <v>78660</v>
      </c>
      <c r="N200" s="100">
        <v>240</v>
      </c>
      <c r="O200" s="98">
        <v>13.933</v>
      </c>
      <c r="P200" s="57">
        <v>39199</v>
      </c>
      <c r="Q200" s="112">
        <v>39475</v>
      </c>
      <c r="R200" s="92" t="s">
        <v>1286</v>
      </c>
      <c r="S200" s="92" t="s">
        <v>3789</v>
      </c>
      <c r="T200" s="31" t="s">
        <v>3790</v>
      </c>
      <c r="U200" s="31" t="s">
        <v>3304</v>
      </c>
      <c r="V200" s="92" t="s">
        <v>2258</v>
      </c>
      <c r="AA200" s="31"/>
      <c r="AB200" s="60"/>
      <c r="AD200" s="9"/>
      <c r="AE200" s="9"/>
      <c r="AF200" s="6"/>
      <c r="AG200" s="9"/>
      <c r="AH200" s="5"/>
      <c r="AK200" s="9"/>
      <c r="AL200" s="32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</row>
    <row r="201" spans="2:147" ht="15.75">
      <c r="B201" s="13"/>
      <c r="C201" s="31"/>
      <c r="D201" s="32"/>
      <c r="E201" s="58">
        <v>247296</v>
      </c>
      <c r="G201" s="54" t="s">
        <v>3553</v>
      </c>
      <c r="H201" s="54" t="s">
        <v>3554</v>
      </c>
      <c r="I201" s="54" t="s">
        <v>3555</v>
      </c>
      <c r="J201" s="91"/>
      <c r="K201" s="91"/>
      <c r="L201" s="13" t="s">
        <v>2074</v>
      </c>
      <c r="M201" s="71">
        <v>78758</v>
      </c>
      <c r="N201" s="31">
        <v>225</v>
      </c>
      <c r="O201" s="51">
        <v>10.2</v>
      </c>
      <c r="P201" s="57">
        <v>38413</v>
      </c>
      <c r="Q201" s="57">
        <v>38608</v>
      </c>
      <c r="R201" s="31" t="s">
        <v>4328</v>
      </c>
      <c r="S201" s="31" t="s">
        <v>3556</v>
      </c>
      <c r="T201" s="84" t="s">
        <v>1121</v>
      </c>
      <c r="U201" s="31" t="s">
        <v>3304</v>
      </c>
      <c r="V201" s="31" t="s">
        <v>2447</v>
      </c>
      <c r="AA201" s="31"/>
      <c r="AB201" s="60"/>
      <c r="AD201" s="9"/>
      <c r="AE201" s="9"/>
      <c r="AF201" s="6"/>
      <c r="AG201" s="9"/>
      <c r="AH201" s="5"/>
      <c r="AK201" s="9"/>
      <c r="AL201" s="32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</row>
    <row r="202" spans="2:147" ht="15.75">
      <c r="B202" s="13"/>
      <c r="C202" s="31"/>
      <c r="D202" s="32"/>
      <c r="G202" s="13" t="s">
        <v>4183</v>
      </c>
      <c r="H202" s="13" t="s">
        <v>1216</v>
      </c>
      <c r="I202" s="13" t="s">
        <v>1217</v>
      </c>
      <c r="L202" s="13" t="s">
        <v>2075</v>
      </c>
      <c r="M202" s="7">
        <v>78703</v>
      </c>
      <c r="N202" s="40">
        <v>4</v>
      </c>
      <c r="O202" s="51">
        <v>0.3</v>
      </c>
      <c r="P202" s="30"/>
      <c r="Q202" s="30"/>
      <c r="R202" s="30"/>
      <c r="S202" s="31" t="s">
        <v>1218</v>
      </c>
      <c r="T202" s="31" t="s">
        <v>1219</v>
      </c>
      <c r="U202" s="31" t="s">
        <v>3304</v>
      </c>
      <c r="V202" s="31" t="s">
        <v>3532</v>
      </c>
      <c r="AA202" s="31"/>
      <c r="AB202" s="60"/>
      <c r="AD202" s="9"/>
      <c r="AE202" s="9"/>
      <c r="AF202" s="6"/>
      <c r="AG202" s="9"/>
      <c r="AH202" s="5"/>
      <c r="AK202" s="9"/>
      <c r="AL202" s="32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</row>
    <row r="203" spans="1:147" ht="15.75">
      <c r="A203" s="124"/>
      <c r="B203" s="13"/>
      <c r="D203" s="32"/>
      <c r="E203" s="58">
        <v>266420</v>
      </c>
      <c r="G203" s="54" t="s">
        <v>651</v>
      </c>
      <c r="H203" s="54" t="s">
        <v>732</v>
      </c>
      <c r="I203" s="54" t="s">
        <v>3575</v>
      </c>
      <c r="J203" s="91">
        <v>3168163</v>
      </c>
      <c r="K203" s="91"/>
      <c r="L203" s="54" t="s">
        <v>652</v>
      </c>
      <c r="M203" s="31">
        <v>78748</v>
      </c>
      <c r="N203" s="40">
        <v>156</v>
      </c>
      <c r="O203" s="98">
        <v>99</v>
      </c>
      <c r="P203" s="57">
        <v>38539</v>
      </c>
      <c r="Q203" s="57">
        <v>38726</v>
      </c>
      <c r="R203" s="31" t="s">
        <v>4328</v>
      </c>
      <c r="S203" s="31" t="s">
        <v>1179</v>
      </c>
      <c r="T203" s="92" t="s">
        <v>295</v>
      </c>
      <c r="U203" s="31" t="s">
        <v>3304</v>
      </c>
      <c r="V203" s="31" t="s">
        <v>730</v>
      </c>
      <c r="AA203" s="31"/>
      <c r="AB203" s="60"/>
      <c r="AD203" s="9"/>
      <c r="AE203" s="9"/>
      <c r="AF203" s="6"/>
      <c r="AG203" s="9"/>
      <c r="AH203" s="5"/>
      <c r="AK203" s="9"/>
      <c r="AL203" s="32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</row>
    <row r="204" spans="2:147" ht="15.75">
      <c r="B204" s="13"/>
      <c r="C204" s="31"/>
      <c r="D204" s="32"/>
      <c r="E204" s="124">
        <v>10140629</v>
      </c>
      <c r="F204" s="13"/>
      <c r="G204" s="125" t="s">
        <v>545</v>
      </c>
      <c r="H204" s="125" t="s">
        <v>2233</v>
      </c>
      <c r="I204" s="125" t="s">
        <v>547</v>
      </c>
      <c r="J204" s="126">
        <v>3354050</v>
      </c>
      <c r="K204" s="126"/>
      <c r="L204" s="125"/>
      <c r="M204" s="126" t="s">
        <v>546</v>
      </c>
      <c r="N204" s="126">
        <f>156+126+2</f>
        <v>284</v>
      </c>
      <c r="O204" s="130">
        <v>102.4</v>
      </c>
      <c r="P204" s="127">
        <v>39562</v>
      </c>
      <c r="Q204" s="127">
        <v>39930</v>
      </c>
      <c r="R204" s="126" t="s">
        <v>4328</v>
      </c>
      <c r="S204" s="126" t="s">
        <v>2234</v>
      </c>
      <c r="T204" s="31" t="s">
        <v>2235</v>
      </c>
      <c r="U204" s="31" t="s">
        <v>3304</v>
      </c>
      <c r="V204" s="31" t="s">
        <v>266</v>
      </c>
      <c r="AA204" s="31"/>
      <c r="AB204" s="60"/>
      <c r="AD204" s="9"/>
      <c r="AE204" s="9"/>
      <c r="AF204" s="6"/>
      <c r="AG204" s="9"/>
      <c r="AH204" s="5"/>
      <c r="AK204" s="9"/>
      <c r="AL204" s="32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</row>
    <row r="205" spans="2:147" ht="15.75">
      <c r="B205" s="13"/>
      <c r="C205" s="31"/>
      <c r="D205" s="32"/>
      <c r="E205" s="124">
        <v>10708474</v>
      </c>
      <c r="F205" s="13"/>
      <c r="G205" s="125" t="s">
        <v>1858</v>
      </c>
      <c r="H205" s="125" t="s">
        <v>4629</v>
      </c>
      <c r="I205" s="125" t="s">
        <v>4628</v>
      </c>
      <c r="J205" s="126">
        <v>120296</v>
      </c>
      <c r="K205" s="125"/>
      <c r="M205" s="126" t="s">
        <v>539</v>
      </c>
      <c r="N205" s="31">
        <v>360</v>
      </c>
      <c r="O205" s="130">
        <v>7.036</v>
      </c>
      <c r="P205" s="127">
        <v>40928</v>
      </c>
      <c r="Q205" s="127">
        <v>41137</v>
      </c>
      <c r="R205" s="126" t="s">
        <v>259</v>
      </c>
      <c r="S205" s="126" t="s">
        <v>249</v>
      </c>
      <c r="T205" s="126" t="s">
        <v>2223</v>
      </c>
      <c r="U205" s="31" t="s">
        <v>3304</v>
      </c>
      <c r="V205" s="31" t="s">
        <v>4391</v>
      </c>
      <c r="AA205" s="31"/>
      <c r="AB205" s="60"/>
      <c r="AD205" s="9"/>
      <c r="AE205" s="9"/>
      <c r="AF205" s="6"/>
      <c r="AG205" s="9"/>
      <c r="AH205" s="5"/>
      <c r="AK205" s="9"/>
      <c r="AL205" s="32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</row>
    <row r="206" spans="2:147" ht="15.75">
      <c r="B206" s="13"/>
      <c r="C206" s="31"/>
      <c r="D206" s="32"/>
      <c r="G206" s="13" t="s">
        <v>2877</v>
      </c>
      <c r="H206" s="13" t="s">
        <v>2878</v>
      </c>
      <c r="I206" s="13" t="s">
        <v>2879</v>
      </c>
      <c r="L206" s="13" t="s">
        <v>1060</v>
      </c>
      <c r="M206" s="31">
        <v>78701</v>
      </c>
      <c r="N206" s="40">
        <v>90</v>
      </c>
      <c r="O206" s="51">
        <v>0.26899999380111694</v>
      </c>
      <c r="P206" s="30">
        <v>35563</v>
      </c>
      <c r="Q206" s="30">
        <v>35690</v>
      </c>
      <c r="R206" s="30"/>
      <c r="S206" s="31" t="s">
        <v>2880</v>
      </c>
      <c r="T206" s="31" t="s">
        <v>2881</v>
      </c>
      <c r="U206" s="31" t="s">
        <v>3304</v>
      </c>
      <c r="V206" s="31" t="s">
        <v>3526</v>
      </c>
      <c r="AA206" s="31"/>
      <c r="AB206" s="60"/>
      <c r="AD206" s="9"/>
      <c r="AE206" s="9"/>
      <c r="AF206" s="6"/>
      <c r="AG206" s="9"/>
      <c r="AH206" s="5"/>
      <c r="AK206" s="9"/>
      <c r="AL206" s="32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</row>
    <row r="207" spans="2:147" ht="15.75">
      <c r="B207" s="13"/>
      <c r="C207" s="31"/>
      <c r="D207" s="32"/>
      <c r="E207" s="56" t="s">
        <v>529</v>
      </c>
      <c r="G207" s="54" t="s">
        <v>3850</v>
      </c>
      <c r="H207" s="54" t="s">
        <v>284</v>
      </c>
      <c r="I207" s="32" t="s">
        <v>3454</v>
      </c>
      <c r="J207" s="31">
        <v>3095660</v>
      </c>
      <c r="L207" s="54" t="s">
        <v>734</v>
      </c>
      <c r="M207" s="91">
        <v>78703</v>
      </c>
      <c r="N207" s="91">
        <v>7</v>
      </c>
      <c r="O207" s="98">
        <v>0.37</v>
      </c>
      <c r="P207" s="57">
        <v>38915</v>
      </c>
      <c r="Q207" s="112">
        <v>39469</v>
      </c>
      <c r="R207" s="57" t="s">
        <v>1149</v>
      </c>
      <c r="S207" s="92" t="s">
        <v>856</v>
      </c>
      <c r="T207" s="92" t="s">
        <v>857</v>
      </c>
      <c r="U207" s="31" t="s">
        <v>554</v>
      </c>
      <c r="V207" s="31" t="s">
        <v>769</v>
      </c>
      <c r="AA207" s="31"/>
      <c r="AB207" s="60"/>
      <c r="AD207" s="9"/>
      <c r="AE207" s="9"/>
      <c r="AF207" s="6"/>
      <c r="AG207" s="9"/>
      <c r="AH207" s="5"/>
      <c r="AK207" s="9"/>
      <c r="AL207" s="32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</row>
    <row r="208" spans="2:147" ht="15.75">
      <c r="B208" s="13"/>
      <c r="C208" s="31"/>
      <c r="D208" s="32"/>
      <c r="E208" s="153">
        <v>11505286</v>
      </c>
      <c r="F208" s="154"/>
      <c r="G208" s="155" t="s">
        <v>5657</v>
      </c>
      <c r="H208" s="155" t="s">
        <v>5656</v>
      </c>
      <c r="I208" s="155" t="s">
        <v>5693</v>
      </c>
      <c r="J208" s="156">
        <v>10338</v>
      </c>
      <c r="K208" s="154"/>
      <c r="L208" s="154"/>
      <c r="M208" s="156">
        <v>78748</v>
      </c>
      <c r="N208" s="157">
        <v>84</v>
      </c>
      <c r="O208" s="160">
        <v>15.95</v>
      </c>
      <c r="P208" s="158">
        <v>42453</v>
      </c>
      <c r="Q208" s="155"/>
      <c r="R208" s="157" t="s">
        <v>1028</v>
      </c>
      <c r="S208" s="156" t="s">
        <v>5694</v>
      </c>
      <c r="T208" s="156" t="s">
        <v>4906</v>
      </c>
      <c r="U208" s="156" t="s">
        <v>907</v>
      </c>
      <c r="V208" s="157" t="s">
        <v>5698</v>
      </c>
      <c r="AA208" s="31"/>
      <c r="AB208" s="60"/>
      <c r="AD208" s="9"/>
      <c r="AE208" s="9"/>
      <c r="AF208" s="6"/>
      <c r="AG208" s="9"/>
      <c r="AH208" s="5"/>
      <c r="AK208" s="9"/>
      <c r="AL208" s="32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</row>
    <row r="209" spans="2:147" ht="15.75">
      <c r="B209" s="13"/>
      <c r="C209" s="31"/>
      <c r="D209" s="32"/>
      <c r="E209" s="56" t="s">
        <v>1652</v>
      </c>
      <c r="G209" s="13" t="s">
        <v>541</v>
      </c>
      <c r="H209" s="58" t="s">
        <v>1653</v>
      </c>
      <c r="I209" s="58" t="s">
        <v>1462</v>
      </c>
      <c r="J209" s="91">
        <v>714668</v>
      </c>
      <c r="K209" s="91"/>
      <c r="L209" s="58" t="s">
        <v>1462</v>
      </c>
      <c r="M209" s="91">
        <v>78731</v>
      </c>
      <c r="N209" s="91">
        <v>327</v>
      </c>
      <c r="O209" s="98">
        <v>3.84</v>
      </c>
      <c r="P209" s="112">
        <v>39010</v>
      </c>
      <c r="Q209" s="112">
        <v>39436</v>
      </c>
      <c r="R209" s="91" t="s">
        <v>4328</v>
      </c>
      <c r="S209" s="91" t="s">
        <v>402</v>
      </c>
      <c r="T209" s="91" t="s">
        <v>403</v>
      </c>
      <c r="U209" s="31" t="s">
        <v>3304</v>
      </c>
      <c r="V209" s="31" t="s">
        <v>4325</v>
      </c>
      <c r="AA209" s="31"/>
      <c r="AB209" s="60"/>
      <c r="AD209" s="9"/>
      <c r="AE209" s="9"/>
      <c r="AF209" s="6"/>
      <c r="AG209" s="9"/>
      <c r="AH209" s="5"/>
      <c r="AK209" s="9"/>
      <c r="AL209" s="32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</row>
    <row r="210" spans="2:147" ht="15.75">
      <c r="B210" s="13"/>
      <c r="C210" s="31"/>
      <c r="D210" s="32"/>
      <c r="E210" s="124" t="s">
        <v>4526</v>
      </c>
      <c r="F210" s="13"/>
      <c r="G210" s="125" t="s">
        <v>189</v>
      </c>
      <c r="H210" s="125" t="s">
        <v>5185</v>
      </c>
      <c r="I210" s="125" t="s">
        <v>4525</v>
      </c>
      <c r="J210" s="126">
        <v>271430</v>
      </c>
      <c r="K210" s="13"/>
      <c r="M210" s="126" t="s">
        <v>3626</v>
      </c>
      <c r="N210" s="31">
        <v>179</v>
      </c>
      <c r="O210" s="130">
        <v>2.3347</v>
      </c>
      <c r="P210" s="127">
        <v>40694</v>
      </c>
      <c r="Q210" s="127">
        <v>40956</v>
      </c>
      <c r="R210" s="126" t="s">
        <v>4076</v>
      </c>
      <c r="S210" s="126" t="s">
        <v>219</v>
      </c>
      <c r="T210" s="126" t="s">
        <v>218</v>
      </c>
      <c r="U210" s="31" t="s">
        <v>3304</v>
      </c>
      <c r="V210" s="31" t="s">
        <v>3129</v>
      </c>
      <c r="AA210" s="31"/>
      <c r="AB210" s="60"/>
      <c r="AD210" s="9"/>
      <c r="AE210" s="9"/>
      <c r="AF210" s="6"/>
      <c r="AG210" s="9"/>
      <c r="AH210" s="5"/>
      <c r="AK210" s="9"/>
      <c r="AL210" s="32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</row>
    <row r="211" spans="2:147" ht="15.75">
      <c r="B211" s="13"/>
      <c r="C211" s="31"/>
      <c r="D211" s="32"/>
      <c r="E211" s="124">
        <v>10844512</v>
      </c>
      <c r="F211" s="13"/>
      <c r="G211" s="125" t="s">
        <v>4577</v>
      </c>
      <c r="H211" s="125" t="s">
        <v>4613</v>
      </c>
      <c r="I211" s="125" t="s">
        <v>4576</v>
      </c>
      <c r="J211" s="126">
        <v>681262</v>
      </c>
      <c r="K211" s="13"/>
      <c r="M211" s="126" t="s">
        <v>4578</v>
      </c>
      <c r="N211" s="31">
        <v>328</v>
      </c>
      <c r="O211" s="130">
        <v>3.9434</v>
      </c>
      <c r="P211" s="127">
        <v>41198</v>
      </c>
      <c r="Q211" s="127">
        <v>41744</v>
      </c>
      <c r="R211" s="31" t="s">
        <v>4221</v>
      </c>
      <c r="S211" s="126" t="s">
        <v>4607</v>
      </c>
      <c r="T211" s="126" t="s">
        <v>119</v>
      </c>
      <c r="U211" s="31" t="s">
        <v>3304</v>
      </c>
      <c r="V211" s="31" t="s">
        <v>4636</v>
      </c>
      <c r="AA211" s="31"/>
      <c r="AB211" s="60"/>
      <c r="AD211" s="9"/>
      <c r="AE211" s="9"/>
      <c r="AF211" s="6"/>
      <c r="AG211" s="9"/>
      <c r="AH211" s="5"/>
      <c r="AK211" s="9"/>
      <c r="AL211" s="32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</row>
    <row r="212" spans="2:147" ht="15.75">
      <c r="B212" s="13"/>
      <c r="C212" s="31"/>
      <c r="D212" s="32"/>
      <c r="E212" s="124">
        <v>11216098</v>
      </c>
      <c r="F212" s="13"/>
      <c r="G212" s="125" t="s">
        <v>5986</v>
      </c>
      <c r="H212" s="125" t="s">
        <v>5987</v>
      </c>
      <c r="I212" s="125" t="s">
        <v>5988</v>
      </c>
      <c r="J212" s="126"/>
      <c r="K212" s="13"/>
      <c r="M212" s="126" t="s">
        <v>4578</v>
      </c>
      <c r="N212" s="31">
        <v>38</v>
      </c>
      <c r="O212" s="130">
        <v>5.92</v>
      </c>
      <c r="P212" s="127">
        <v>41897</v>
      </c>
      <c r="Q212" s="127">
        <v>42306</v>
      </c>
      <c r="R212" s="157" t="s">
        <v>1871</v>
      </c>
      <c r="S212" s="126" t="s">
        <v>5537</v>
      </c>
      <c r="T212" s="126" t="s">
        <v>4683</v>
      </c>
      <c r="U212" s="31" t="s">
        <v>177</v>
      </c>
      <c r="V212" s="157" t="s">
        <v>5188</v>
      </c>
      <c r="AA212" s="31"/>
      <c r="AB212" s="60"/>
      <c r="AD212" s="9"/>
      <c r="AE212" s="9"/>
      <c r="AF212" s="6"/>
      <c r="AG212" s="9"/>
      <c r="AH212" s="5"/>
      <c r="AK212" s="9"/>
      <c r="AL212" s="32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</row>
    <row r="213" spans="2:147" ht="15.75">
      <c r="B213" s="13"/>
      <c r="C213" s="31"/>
      <c r="D213" s="32"/>
      <c r="E213" s="153">
        <v>11024188</v>
      </c>
      <c r="F213" s="154"/>
      <c r="G213" s="155" t="s">
        <v>4771</v>
      </c>
      <c r="H213" s="155" t="s">
        <v>4809</v>
      </c>
      <c r="I213" s="155" t="s">
        <v>4770</v>
      </c>
      <c r="J213" s="156">
        <v>244966</v>
      </c>
      <c r="K213" s="154"/>
      <c r="L213" s="155"/>
      <c r="M213" s="156" t="s">
        <v>532</v>
      </c>
      <c r="N213" s="157">
        <v>6</v>
      </c>
      <c r="O213" s="160">
        <v>0.981</v>
      </c>
      <c r="P213" s="158">
        <v>41547</v>
      </c>
      <c r="Q213" s="158">
        <v>41872</v>
      </c>
      <c r="R213" s="157" t="s">
        <v>1871</v>
      </c>
      <c r="S213" s="156" t="s">
        <v>4796</v>
      </c>
      <c r="T213" s="156" t="s">
        <v>2230</v>
      </c>
      <c r="U213" s="157" t="s">
        <v>906</v>
      </c>
      <c r="V213" s="157" t="s">
        <v>4811</v>
      </c>
      <c r="AA213" s="31"/>
      <c r="AB213" s="60"/>
      <c r="AD213" s="9"/>
      <c r="AE213" s="9"/>
      <c r="AF213" s="6"/>
      <c r="AG213" s="9"/>
      <c r="AH213" s="5"/>
      <c r="AK213" s="9"/>
      <c r="AL213" s="32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</row>
    <row r="214" spans="1:147" ht="15.75">
      <c r="A214" s="124"/>
      <c r="B214" s="31"/>
      <c r="D214" s="32"/>
      <c r="E214" s="59">
        <v>213375</v>
      </c>
      <c r="G214" s="59" t="s">
        <v>1572</v>
      </c>
      <c r="H214" s="59" t="s">
        <v>839</v>
      </c>
      <c r="I214" s="59" t="s">
        <v>2676</v>
      </c>
      <c r="J214" s="105"/>
      <c r="K214" s="105"/>
      <c r="L214" s="59" t="s">
        <v>1573</v>
      </c>
      <c r="M214" s="31">
        <v>78735</v>
      </c>
      <c r="N214" s="31">
        <v>17</v>
      </c>
      <c r="O214" s="113">
        <v>7.1</v>
      </c>
      <c r="P214" s="103">
        <v>37620</v>
      </c>
      <c r="Q214" s="103">
        <v>37728</v>
      </c>
      <c r="R214" s="104" t="s">
        <v>4328</v>
      </c>
      <c r="S214" s="104" t="s">
        <v>1574</v>
      </c>
      <c r="T214" s="104" t="s">
        <v>3821</v>
      </c>
      <c r="U214" s="31" t="s">
        <v>3304</v>
      </c>
      <c r="V214" s="31" t="s">
        <v>2008</v>
      </c>
      <c r="AA214" s="31"/>
      <c r="AB214" s="60"/>
      <c r="AD214" s="9"/>
      <c r="AE214" s="9"/>
      <c r="AF214" s="6"/>
      <c r="AG214" s="9"/>
      <c r="AH214" s="5"/>
      <c r="AK214" s="9"/>
      <c r="AL214" s="32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</row>
    <row r="215" spans="2:147" ht="15.75">
      <c r="B215" s="13"/>
      <c r="C215" s="31"/>
      <c r="D215" s="32"/>
      <c r="E215" s="153">
        <v>10579828</v>
      </c>
      <c r="F215" s="154"/>
      <c r="G215" s="155" t="s">
        <v>217</v>
      </c>
      <c r="H215" s="155" t="s">
        <v>4459</v>
      </c>
      <c r="I215" s="155" t="s">
        <v>216</v>
      </c>
      <c r="J215" s="156">
        <v>3504394</v>
      </c>
      <c r="K215" s="154"/>
      <c r="L215" s="154"/>
      <c r="M215" s="156" t="s">
        <v>532</v>
      </c>
      <c r="N215" s="157">
        <v>220</v>
      </c>
      <c r="O215" s="160">
        <v>1.2</v>
      </c>
      <c r="P215" s="158">
        <v>40654</v>
      </c>
      <c r="Q215" s="158">
        <v>40912</v>
      </c>
      <c r="R215" s="156" t="s">
        <v>3720</v>
      </c>
      <c r="S215" s="156" t="s">
        <v>527</v>
      </c>
      <c r="T215" s="156" t="s">
        <v>2223</v>
      </c>
      <c r="U215" s="157" t="s">
        <v>3304</v>
      </c>
      <c r="V215" s="157" t="s">
        <v>3129</v>
      </c>
      <c r="AA215" s="31"/>
      <c r="AB215" s="60"/>
      <c r="AD215" s="9"/>
      <c r="AE215" s="9"/>
      <c r="AF215" s="6"/>
      <c r="AG215" s="9"/>
      <c r="AH215" s="5"/>
      <c r="AK215" s="9"/>
      <c r="AL215" s="32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</row>
    <row r="216" spans="2:147" ht="15.75">
      <c r="B216" s="13"/>
      <c r="C216" s="31"/>
      <c r="D216" s="32"/>
      <c r="E216" s="56" t="s">
        <v>3076</v>
      </c>
      <c r="G216" s="54" t="s">
        <v>2643</v>
      </c>
      <c r="H216" s="55" t="s">
        <v>1420</v>
      </c>
      <c r="I216" s="54" t="s">
        <v>697</v>
      </c>
      <c r="J216" s="91">
        <v>3329850</v>
      </c>
      <c r="K216" s="91"/>
      <c r="L216" s="54" t="s">
        <v>697</v>
      </c>
      <c r="M216" s="91">
        <v>78729</v>
      </c>
      <c r="N216" s="91">
        <v>592</v>
      </c>
      <c r="O216" s="98">
        <v>33.66</v>
      </c>
      <c r="P216" s="57">
        <v>39112</v>
      </c>
      <c r="Q216" s="57">
        <v>39343</v>
      </c>
      <c r="R216" s="92" t="s">
        <v>1286</v>
      </c>
      <c r="S216" s="92" t="s">
        <v>1581</v>
      </c>
      <c r="T216" s="31" t="s">
        <v>1582</v>
      </c>
      <c r="U216" s="92" t="s">
        <v>906</v>
      </c>
      <c r="V216" s="92" t="s">
        <v>2259</v>
      </c>
      <c r="AA216" s="31"/>
      <c r="AB216" s="60"/>
      <c r="AD216" s="9"/>
      <c r="AE216" s="9"/>
      <c r="AF216" s="6"/>
      <c r="AG216" s="9"/>
      <c r="AH216" s="5"/>
      <c r="AK216" s="9"/>
      <c r="AL216" s="32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</row>
    <row r="217" spans="2:147" ht="15.75">
      <c r="B217" s="13"/>
      <c r="C217" s="31"/>
      <c r="D217" s="32"/>
      <c r="E217" s="153">
        <v>10650012</v>
      </c>
      <c r="F217" s="154"/>
      <c r="G217" s="155" t="s">
        <v>2108</v>
      </c>
      <c r="H217" s="155" t="s">
        <v>2106</v>
      </c>
      <c r="I217" s="155" t="s">
        <v>2107</v>
      </c>
      <c r="J217" s="156">
        <v>253276</v>
      </c>
      <c r="K217" s="154"/>
      <c r="L217" s="154"/>
      <c r="M217" s="156" t="s">
        <v>3626</v>
      </c>
      <c r="N217" s="157">
        <v>314</v>
      </c>
      <c r="O217" s="163">
        <v>4.84</v>
      </c>
      <c r="P217" s="158">
        <v>40799</v>
      </c>
      <c r="Q217" s="158">
        <v>41098</v>
      </c>
      <c r="R217" s="157" t="s">
        <v>4328</v>
      </c>
      <c r="S217" s="156" t="s">
        <v>527</v>
      </c>
      <c r="T217" s="156" t="s">
        <v>2223</v>
      </c>
      <c r="U217" s="157" t="s">
        <v>3304</v>
      </c>
      <c r="V217" s="157" t="s">
        <v>3106</v>
      </c>
      <c r="AA217" s="31"/>
      <c r="AB217" s="60"/>
      <c r="AD217" s="9"/>
      <c r="AE217" s="9"/>
      <c r="AF217" s="6"/>
      <c r="AG217" s="9"/>
      <c r="AH217" s="5"/>
      <c r="AK217" s="9"/>
      <c r="AL217" s="32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</row>
    <row r="218" spans="2:147" ht="15.75">
      <c r="B218" s="13"/>
      <c r="C218" s="31"/>
      <c r="D218" s="32"/>
      <c r="E218" s="153">
        <v>11537829</v>
      </c>
      <c r="F218" s="154"/>
      <c r="G218" s="155" t="s">
        <v>5783</v>
      </c>
      <c r="H218" s="155" t="s">
        <v>5782</v>
      </c>
      <c r="I218" s="155" t="s">
        <v>5826</v>
      </c>
      <c r="J218" s="156">
        <v>0</v>
      </c>
      <c r="K218" s="154"/>
      <c r="L218" s="154"/>
      <c r="M218" s="156">
        <v>78754</v>
      </c>
      <c r="N218" s="157">
        <v>264</v>
      </c>
      <c r="O218" s="160">
        <v>12.09</v>
      </c>
      <c r="P218" s="158">
        <v>42514</v>
      </c>
      <c r="Q218" s="154"/>
      <c r="R218" s="156" t="s">
        <v>1871</v>
      </c>
      <c r="S218" s="156" t="s">
        <v>5820</v>
      </c>
      <c r="T218" s="156" t="s">
        <v>5819</v>
      </c>
      <c r="U218" s="156" t="s">
        <v>907</v>
      </c>
      <c r="V218" s="157" t="s">
        <v>5850</v>
      </c>
      <c r="AA218" s="31"/>
      <c r="AB218" s="60"/>
      <c r="AD218" s="9"/>
      <c r="AE218" s="9"/>
      <c r="AF218" s="6"/>
      <c r="AG218" s="9"/>
      <c r="AH218" s="5"/>
      <c r="AK218" s="9"/>
      <c r="AL218" s="32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</row>
    <row r="219" spans="2:147" ht="15.75">
      <c r="B219" s="13"/>
      <c r="C219" s="31"/>
      <c r="D219" s="32"/>
      <c r="E219" s="32">
        <v>152637</v>
      </c>
      <c r="G219" s="13" t="s">
        <v>3040</v>
      </c>
      <c r="H219" s="13" t="s">
        <v>4235</v>
      </c>
      <c r="I219" s="13" t="s">
        <v>3213</v>
      </c>
      <c r="L219" s="13" t="s">
        <v>738</v>
      </c>
      <c r="M219" s="31">
        <v>78741</v>
      </c>
      <c r="N219" s="40">
        <v>348</v>
      </c>
      <c r="O219" s="51">
        <v>26.32</v>
      </c>
      <c r="P219" s="30">
        <v>36704</v>
      </c>
      <c r="Q219" s="30">
        <v>36931</v>
      </c>
      <c r="R219" s="30"/>
      <c r="S219" s="31" t="s">
        <v>3041</v>
      </c>
      <c r="T219" s="31" t="s">
        <v>3042</v>
      </c>
      <c r="U219" s="31" t="s">
        <v>3304</v>
      </c>
      <c r="V219" s="31" t="s">
        <v>4234</v>
      </c>
      <c r="AA219" s="31"/>
      <c r="AB219" s="60"/>
      <c r="AD219" s="9"/>
      <c r="AE219" s="9"/>
      <c r="AF219" s="6"/>
      <c r="AG219" s="9"/>
      <c r="AH219" s="5"/>
      <c r="AK219" s="9"/>
      <c r="AL219" s="32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</row>
    <row r="220" spans="2:147" ht="15.75">
      <c r="B220" s="13"/>
      <c r="C220" s="31"/>
      <c r="D220" s="32"/>
      <c r="E220" s="32">
        <v>101160</v>
      </c>
      <c r="G220" s="13" t="s">
        <v>677</v>
      </c>
      <c r="H220" s="13" t="s">
        <v>628</v>
      </c>
      <c r="I220" s="13" t="s">
        <v>2178</v>
      </c>
      <c r="L220" s="13" t="s">
        <v>1802</v>
      </c>
      <c r="M220" s="31">
        <v>78726</v>
      </c>
      <c r="N220" s="40">
        <v>288</v>
      </c>
      <c r="O220" s="51">
        <v>21.75</v>
      </c>
      <c r="P220" s="30">
        <v>36402</v>
      </c>
      <c r="Q220" s="30">
        <v>36570</v>
      </c>
      <c r="R220" s="30"/>
      <c r="S220" s="31" t="s">
        <v>3534</v>
      </c>
      <c r="T220" s="31" t="s">
        <v>268</v>
      </c>
      <c r="U220" s="31" t="s">
        <v>3304</v>
      </c>
      <c r="V220" s="31" t="s">
        <v>1365</v>
      </c>
      <c r="AA220" s="31"/>
      <c r="AB220" s="60"/>
      <c r="AD220" s="9"/>
      <c r="AE220" s="9"/>
      <c r="AF220" s="6"/>
      <c r="AG220" s="9"/>
      <c r="AH220" s="5"/>
      <c r="AK220" s="9"/>
      <c r="AL220" s="32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</row>
    <row r="221" spans="2:147" ht="15.75">
      <c r="B221" s="13"/>
      <c r="C221" s="31"/>
      <c r="D221" s="32"/>
      <c r="G221" s="13" t="s">
        <v>2884</v>
      </c>
      <c r="H221" s="13" t="s">
        <v>2844</v>
      </c>
      <c r="I221" s="13" t="s">
        <v>2845</v>
      </c>
      <c r="L221" s="13" t="s">
        <v>739</v>
      </c>
      <c r="M221" s="31">
        <v>78744</v>
      </c>
      <c r="N221" s="40">
        <v>229</v>
      </c>
      <c r="O221" s="51">
        <v>8.7</v>
      </c>
      <c r="P221" s="30">
        <v>34312</v>
      </c>
      <c r="Q221" s="30">
        <v>34661</v>
      </c>
      <c r="R221" s="30"/>
      <c r="S221" s="31" t="s">
        <v>2846</v>
      </c>
      <c r="T221" s="31" t="s">
        <v>2847</v>
      </c>
      <c r="U221" s="31" t="s">
        <v>3304</v>
      </c>
      <c r="V221" s="31" t="s">
        <v>3512</v>
      </c>
      <c r="AA221" s="31"/>
      <c r="AB221" s="60"/>
      <c r="AD221" s="9"/>
      <c r="AE221" s="9"/>
      <c r="AF221" s="6"/>
      <c r="AG221" s="9"/>
      <c r="AH221" s="5"/>
      <c r="AK221" s="9"/>
      <c r="AL221" s="32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</row>
    <row r="222" spans="2:147" ht="15.75">
      <c r="B222" s="13"/>
      <c r="C222" s="31"/>
      <c r="D222" s="32"/>
      <c r="E222" s="59">
        <v>212718</v>
      </c>
      <c r="G222" s="59" t="s">
        <v>1568</v>
      </c>
      <c r="H222" s="59" t="s">
        <v>844</v>
      </c>
      <c r="I222" s="59" t="s">
        <v>1569</v>
      </c>
      <c r="J222" s="105">
        <v>3094372</v>
      </c>
      <c r="K222" s="105"/>
      <c r="L222" s="59" t="s">
        <v>1569</v>
      </c>
      <c r="M222" s="31">
        <v>78750</v>
      </c>
      <c r="N222" s="31">
        <v>102</v>
      </c>
      <c r="O222" s="113">
        <v>21.5558</v>
      </c>
      <c r="P222" s="103">
        <v>37606</v>
      </c>
      <c r="Q222" s="103">
        <v>37964</v>
      </c>
      <c r="R222" s="104" t="s">
        <v>2024</v>
      </c>
      <c r="S222" s="104" t="s">
        <v>1570</v>
      </c>
      <c r="T222" s="104" t="s">
        <v>1571</v>
      </c>
      <c r="U222" s="31" t="s">
        <v>3304</v>
      </c>
      <c r="V222" s="31" t="s">
        <v>2008</v>
      </c>
      <c r="AA222" s="31"/>
      <c r="AB222" s="60"/>
      <c r="AD222" s="9"/>
      <c r="AE222" s="9"/>
      <c r="AF222" s="6"/>
      <c r="AG222" s="9"/>
      <c r="AH222" s="5"/>
      <c r="AK222" s="9"/>
      <c r="AL222" s="32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</row>
    <row r="223" spans="2:147" ht="15.75">
      <c r="B223" s="13"/>
      <c r="C223" s="31"/>
      <c r="D223" s="32"/>
      <c r="E223" s="153">
        <v>11433905</v>
      </c>
      <c r="F223" s="154"/>
      <c r="G223" s="155" t="s">
        <v>5711</v>
      </c>
      <c r="H223" s="154" t="s">
        <v>844</v>
      </c>
      <c r="I223" s="155" t="s">
        <v>3953</v>
      </c>
      <c r="J223" s="156">
        <v>3094372</v>
      </c>
      <c r="K223" s="154"/>
      <c r="L223" s="154"/>
      <c r="M223" s="156" t="s">
        <v>562</v>
      </c>
      <c r="N223" s="157">
        <v>101</v>
      </c>
      <c r="O223" s="163">
        <v>21.56</v>
      </c>
      <c r="P223" s="158">
        <v>42297</v>
      </c>
      <c r="Q223" s="155"/>
      <c r="R223" s="156" t="s">
        <v>4463</v>
      </c>
      <c r="S223" s="156" t="s">
        <v>5712</v>
      </c>
      <c r="T223" s="156" t="s">
        <v>2121</v>
      </c>
      <c r="U223" s="156" t="s">
        <v>907</v>
      </c>
      <c r="V223" s="164" t="s">
        <v>5699</v>
      </c>
      <c r="AA223" s="31"/>
      <c r="AB223" s="60"/>
      <c r="AD223" s="9"/>
      <c r="AE223" s="9"/>
      <c r="AF223" s="6"/>
      <c r="AG223" s="9"/>
      <c r="AH223" s="5"/>
      <c r="AK223" s="9"/>
      <c r="AL223" s="32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</row>
    <row r="224" spans="2:147" ht="15.75">
      <c r="B224" s="13"/>
      <c r="C224" s="31"/>
      <c r="D224" s="32"/>
      <c r="E224" s="124">
        <v>10638823</v>
      </c>
      <c r="F224" s="13"/>
      <c r="G224" s="125" t="s">
        <v>3954</v>
      </c>
      <c r="H224" s="125" t="s">
        <v>2131</v>
      </c>
      <c r="I224" s="125" t="s">
        <v>3953</v>
      </c>
      <c r="J224" s="126">
        <v>3094372</v>
      </c>
      <c r="K224" s="13"/>
      <c r="M224" s="126" t="s">
        <v>562</v>
      </c>
      <c r="N224" s="31">
        <v>101</v>
      </c>
      <c r="O224" s="51">
        <v>6.092</v>
      </c>
      <c r="P224" s="127">
        <v>40773</v>
      </c>
      <c r="Q224" s="127">
        <v>41053</v>
      </c>
      <c r="R224" s="31" t="s">
        <v>4328</v>
      </c>
      <c r="S224" s="126" t="s">
        <v>2132</v>
      </c>
      <c r="T224" s="126" t="s">
        <v>2121</v>
      </c>
      <c r="U224" s="31" t="s">
        <v>3304</v>
      </c>
      <c r="V224" s="31" t="s">
        <v>3106</v>
      </c>
      <c r="AA224" s="31"/>
      <c r="AB224" s="60"/>
      <c r="AD224" s="9"/>
      <c r="AE224" s="9"/>
      <c r="AF224" s="6"/>
      <c r="AG224" s="9"/>
      <c r="AH224" s="5"/>
      <c r="AK224" s="9"/>
      <c r="AL224" s="32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</row>
    <row r="225" spans="2:147" ht="15.75">
      <c r="B225" s="13"/>
      <c r="C225" s="31"/>
      <c r="D225" s="32"/>
      <c r="G225" s="13" t="s">
        <v>2851</v>
      </c>
      <c r="H225" s="13" t="s">
        <v>2407</v>
      </c>
      <c r="I225" s="13" t="s">
        <v>3306</v>
      </c>
      <c r="L225" s="13" t="s">
        <v>740</v>
      </c>
      <c r="M225" s="31">
        <v>78750</v>
      </c>
      <c r="N225" s="40">
        <v>195</v>
      </c>
      <c r="O225" s="51">
        <v>11.29</v>
      </c>
      <c r="P225" s="30">
        <v>34204</v>
      </c>
      <c r="Q225" s="30">
        <v>34444</v>
      </c>
      <c r="R225" s="30"/>
      <c r="S225" s="31" t="s">
        <v>3307</v>
      </c>
      <c r="T225" s="31" t="s">
        <v>3308</v>
      </c>
      <c r="U225" s="31" t="s">
        <v>3304</v>
      </c>
      <c r="V225" s="31" t="s">
        <v>3511</v>
      </c>
      <c r="AA225" s="31"/>
      <c r="AB225" s="60"/>
      <c r="AD225" s="9"/>
      <c r="AE225" s="9"/>
      <c r="AF225" s="6"/>
      <c r="AG225" s="9"/>
      <c r="AH225" s="5"/>
      <c r="AK225" s="9"/>
      <c r="AL225" s="32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</row>
    <row r="226" spans="2:147" ht="15.75">
      <c r="B226" s="13"/>
      <c r="C226" s="31"/>
      <c r="D226" s="32"/>
      <c r="E226" s="124">
        <v>10810303</v>
      </c>
      <c r="F226" s="13"/>
      <c r="G226" s="125" t="s">
        <v>4476</v>
      </c>
      <c r="H226" s="125" t="s">
        <v>4474</v>
      </c>
      <c r="I226" s="125" t="s">
        <v>4475</v>
      </c>
      <c r="J226" s="126">
        <v>1116967</v>
      </c>
      <c r="K226" s="13"/>
      <c r="M226" s="126" t="s">
        <v>3635</v>
      </c>
      <c r="N226" s="31">
        <v>135</v>
      </c>
      <c r="O226" s="130">
        <v>0.635</v>
      </c>
      <c r="P226" s="127">
        <v>41130</v>
      </c>
      <c r="Q226" s="127">
        <v>41456</v>
      </c>
      <c r="R226" s="31" t="s">
        <v>259</v>
      </c>
      <c r="S226" s="126" t="s">
        <v>4447</v>
      </c>
      <c r="T226" s="126" t="s">
        <v>119</v>
      </c>
      <c r="U226" s="31" t="s">
        <v>3304</v>
      </c>
      <c r="V226" s="31" t="s">
        <v>4519</v>
      </c>
      <c r="AA226" s="31"/>
      <c r="AB226" s="60"/>
      <c r="AD226" s="9"/>
      <c r="AE226" s="9"/>
      <c r="AF226" s="6"/>
      <c r="AG226" s="9"/>
      <c r="AH226" s="5"/>
      <c r="AK226" s="9"/>
      <c r="AL226" s="32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</row>
    <row r="227" spans="2:147" ht="15.75">
      <c r="B227" s="13"/>
      <c r="C227" s="31"/>
      <c r="D227" s="32"/>
      <c r="G227" s="13" t="s">
        <v>1182</v>
      </c>
      <c r="H227" s="13" t="s">
        <v>3282</v>
      </c>
      <c r="I227" s="13" t="s">
        <v>3283</v>
      </c>
      <c r="L227" s="13" t="s">
        <v>741</v>
      </c>
      <c r="M227" s="31">
        <v>78731</v>
      </c>
      <c r="N227" s="40">
        <v>336</v>
      </c>
      <c r="O227" s="51">
        <v>31.84</v>
      </c>
      <c r="P227" s="30">
        <v>33787</v>
      </c>
      <c r="Q227" s="30">
        <v>34022</v>
      </c>
      <c r="R227" s="30"/>
      <c r="S227" s="31" t="s">
        <v>2538</v>
      </c>
      <c r="T227" s="31" t="s">
        <v>2539</v>
      </c>
      <c r="U227" s="31" t="s">
        <v>3304</v>
      </c>
      <c r="V227" s="31" t="s">
        <v>178</v>
      </c>
      <c r="AA227" s="31"/>
      <c r="AB227" s="60"/>
      <c r="AD227" s="9"/>
      <c r="AE227" s="9"/>
      <c r="AF227" s="6"/>
      <c r="AG227" s="9"/>
      <c r="AH227" s="5"/>
      <c r="AK227" s="9"/>
      <c r="AL227" s="32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</row>
    <row r="228" spans="2:147" ht="15.75">
      <c r="B228" s="13"/>
      <c r="C228" s="31"/>
      <c r="D228" s="32"/>
      <c r="E228" s="58">
        <v>286205</v>
      </c>
      <c r="G228" s="54" t="s">
        <v>4363</v>
      </c>
      <c r="H228" s="55" t="s">
        <v>3680</v>
      </c>
      <c r="I228" s="54" t="s">
        <v>4364</v>
      </c>
      <c r="J228" s="91">
        <v>826550</v>
      </c>
      <c r="K228" s="91"/>
      <c r="L228" s="54" t="s">
        <v>4364</v>
      </c>
      <c r="M228" s="31">
        <v>78704</v>
      </c>
      <c r="N228" s="91">
        <v>30</v>
      </c>
      <c r="O228" s="98">
        <v>3</v>
      </c>
      <c r="P228" s="57">
        <v>38665</v>
      </c>
      <c r="Q228" s="57">
        <v>38875</v>
      </c>
      <c r="R228" s="31" t="s">
        <v>4328</v>
      </c>
      <c r="S228" s="92" t="s">
        <v>3679</v>
      </c>
      <c r="T228" s="31" t="s">
        <v>1384</v>
      </c>
      <c r="U228" s="92" t="s">
        <v>3304</v>
      </c>
      <c r="V228" s="31" t="s">
        <v>3600</v>
      </c>
      <c r="AA228" s="31"/>
      <c r="AB228" s="60"/>
      <c r="AD228" s="9"/>
      <c r="AE228" s="9"/>
      <c r="AF228" s="6"/>
      <c r="AG228" s="9"/>
      <c r="AH228" s="5"/>
      <c r="AK228" s="9"/>
      <c r="AL228" s="32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</row>
    <row r="229" spans="2:147" ht="15.75">
      <c r="B229" s="13"/>
      <c r="C229" s="31"/>
      <c r="D229" s="32"/>
      <c r="E229" s="124">
        <v>10597255</v>
      </c>
      <c r="F229" s="13"/>
      <c r="G229" s="125" t="s">
        <v>196</v>
      </c>
      <c r="H229" s="125" t="s">
        <v>514</v>
      </c>
      <c r="I229" s="125" t="s">
        <v>4364</v>
      </c>
      <c r="J229" s="126">
        <v>826550</v>
      </c>
      <c r="K229" s="13"/>
      <c r="M229" s="126" t="s">
        <v>539</v>
      </c>
      <c r="N229" s="31">
        <v>20</v>
      </c>
      <c r="O229" s="130">
        <v>1.41</v>
      </c>
      <c r="P229" s="127">
        <v>40690</v>
      </c>
      <c r="Q229" s="127">
        <v>41089</v>
      </c>
      <c r="R229" s="126" t="s">
        <v>513</v>
      </c>
      <c r="S229" s="126" t="s">
        <v>512</v>
      </c>
      <c r="T229" s="126" t="s">
        <v>511</v>
      </c>
      <c r="U229" s="31" t="s">
        <v>177</v>
      </c>
      <c r="V229" s="31" t="s">
        <v>3129</v>
      </c>
      <c r="AA229" s="31"/>
      <c r="AB229" s="60"/>
      <c r="AD229" s="9"/>
      <c r="AE229" s="9"/>
      <c r="AF229" s="6"/>
      <c r="AG229" s="9"/>
      <c r="AH229" s="5"/>
      <c r="AK229" s="9"/>
      <c r="AL229" s="32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</row>
    <row r="230" spans="2:147" ht="15.75">
      <c r="B230" s="13"/>
      <c r="C230" s="31"/>
      <c r="D230" s="32"/>
      <c r="E230" s="124">
        <v>11502835</v>
      </c>
      <c r="F230" s="13"/>
      <c r="G230" s="125" t="s">
        <v>5627</v>
      </c>
      <c r="H230" s="125" t="s">
        <v>5554</v>
      </c>
      <c r="I230" s="125" t="s">
        <v>5553</v>
      </c>
      <c r="J230" s="126">
        <v>5293630</v>
      </c>
      <c r="K230" s="13"/>
      <c r="M230" s="126" t="s">
        <v>34</v>
      </c>
      <c r="N230" s="31">
        <v>120</v>
      </c>
      <c r="O230" s="130">
        <v>8.294</v>
      </c>
      <c r="P230" s="127">
        <v>42511</v>
      </c>
      <c r="Q230" s="127">
        <v>42592</v>
      </c>
      <c r="R230" s="31" t="s">
        <v>1871</v>
      </c>
      <c r="S230" s="126" t="s">
        <v>5559</v>
      </c>
      <c r="T230" s="126" t="s">
        <v>5253</v>
      </c>
      <c r="U230" s="31" t="s">
        <v>177</v>
      </c>
      <c r="V230" s="31" t="s">
        <v>5698</v>
      </c>
      <c r="AA230" s="31"/>
      <c r="AB230" s="60"/>
      <c r="AD230" s="9"/>
      <c r="AE230" s="9"/>
      <c r="AF230" s="6"/>
      <c r="AG230" s="9"/>
      <c r="AH230" s="5"/>
      <c r="AK230" s="9"/>
      <c r="AL230" s="32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</row>
    <row r="231" spans="2:147" ht="15.75">
      <c r="B231" s="13"/>
      <c r="C231" s="31"/>
      <c r="D231" s="221"/>
      <c r="E231" s="58">
        <v>300603</v>
      </c>
      <c r="G231" s="54" t="s">
        <v>735</v>
      </c>
      <c r="H231" s="54" t="s">
        <v>1230</v>
      </c>
      <c r="I231" s="32" t="s">
        <v>3455</v>
      </c>
      <c r="J231" s="31">
        <v>3240118</v>
      </c>
      <c r="L231" s="54" t="s">
        <v>736</v>
      </c>
      <c r="M231" s="31">
        <v>78754</v>
      </c>
      <c r="N231" s="91">
        <v>290</v>
      </c>
      <c r="O231" s="98">
        <v>22.87</v>
      </c>
      <c r="P231" s="57">
        <v>38924</v>
      </c>
      <c r="Q231" s="57">
        <v>39248</v>
      </c>
      <c r="R231" s="57" t="s">
        <v>4328</v>
      </c>
      <c r="S231" s="92" t="s">
        <v>1231</v>
      </c>
      <c r="T231" s="92" t="s">
        <v>1232</v>
      </c>
      <c r="U231" s="92" t="s">
        <v>3304</v>
      </c>
      <c r="V231" s="31" t="s">
        <v>769</v>
      </c>
      <c r="AA231" s="31"/>
      <c r="AB231" s="60"/>
      <c r="AD231" s="9"/>
      <c r="AE231" s="9"/>
      <c r="AF231" s="6"/>
      <c r="AG231" s="9"/>
      <c r="AH231" s="5"/>
      <c r="AK231" s="9"/>
      <c r="AL231" s="32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</row>
    <row r="232" spans="2:147" ht="15.75">
      <c r="B232" s="13"/>
      <c r="C232" s="31"/>
      <c r="D232" s="32"/>
      <c r="E232" s="124">
        <v>10614370</v>
      </c>
      <c r="F232" s="13"/>
      <c r="G232" s="125" t="s">
        <v>201</v>
      </c>
      <c r="H232" s="125" t="s">
        <v>518</v>
      </c>
      <c r="I232" s="125" t="s">
        <v>200</v>
      </c>
      <c r="J232" s="126">
        <v>3505131</v>
      </c>
      <c r="K232" s="13"/>
      <c r="M232" s="126" t="s">
        <v>202</v>
      </c>
      <c r="N232" s="31">
        <v>115</v>
      </c>
      <c r="O232" s="130">
        <v>20.73</v>
      </c>
      <c r="P232" s="127">
        <v>40725</v>
      </c>
      <c r="Q232" s="13"/>
      <c r="R232" s="92" t="s">
        <v>4328</v>
      </c>
      <c r="S232" s="126" t="s">
        <v>517</v>
      </c>
      <c r="T232" s="126" t="s">
        <v>516</v>
      </c>
      <c r="U232" s="126" t="s">
        <v>554</v>
      </c>
      <c r="V232" s="31" t="s">
        <v>3129</v>
      </c>
      <c r="AA232" s="31"/>
      <c r="AB232" s="60"/>
      <c r="AD232" s="9"/>
      <c r="AE232" s="9"/>
      <c r="AF232" s="6"/>
      <c r="AG232" s="9"/>
      <c r="AH232" s="5"/>
      <c r="AK232" s="9"/>
      <c r="AL232" s="32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</row>
    <row r="233" spans="2:147" ht="15.75">
      <c r="B233" s="13"/>
      <c r="C233" s="31"/>
      <c r="D233" s="32"/>
      <c r="E233" s="32">
        <v>10099831</v>
      </c>
      <c r="G233" s="13" t="s">
        <v>29</v>
      </c>
      <c r="H233" s="13" t="s">
        <v>30</v>
      </c>
      <c r="I233" s="13" t="s">
        <v>31</v>
      </c>
      <c r="J233" s="31">
        <v>329314</v>
      </c>
      <c r="L233" s="57"/>
      <c r="M233" s="31" t="s">
        <v>4073</v>
      </c>
      <c r="N233" s="31">
        <v>28</v>
      </c>
      <c r="O233" s="51">
        <v>1.2</v>
      </c>
      <c r="P233" s="57">
        <v>39436</v>
      </c>
      <c r="Q233" s="57">
        <v>39762</v>
      </c>
      <c r="R233" s="31" t="s">
        <v>4076</v>
      </c>
      <c r="S233" s="92" t="s">
        <v>1705</v>
      </c>
      <c r="T233" s="31" t="s">
        <v>1704</v>
      </c>
      <c r="U233" s="31" t="s">
        <v>906</v>
      </c>
      <c r="V233" s="31" t="s">
        <v>2291</v>
      </c>
      <c r="AA233" s="31"/>
      <c r="AB233" s="60"/>
      <c r="AD233" s="9"/>
      <c r="AE233" s="9"/>
      <c r="AF233" s="6"/>
      <c r="AG233" s="9"/>
      <c r="AH233" s="5"/>
      <c r="AK233" s="9"/>
      <c r="AL233" s="32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</row>
    <row r="234" spans="2:147" ht="15.75">
      <c r="B234" s="13"/>
      <c r="C234" s="31"/>
      <c r="D234" s="32"/>
      <c r="E234" s="153">
        <v>11255362</v>
      </c>
      <c r="F234" s="154"/>
      <c r="G234" s="155" t="s">
        <v>5200</v>
      </c>
      <c r="H234" s="155" t="s">
        <v>5198</v>
      </c>
      <c r="I234" s="155" t="s">
        <v>5199</v>
      </c>
      <c r="J234" s="156">
        <v>169796</v>
      </c>
      <c r="K234" s="154"/>
      <c r="L234" s="154"/>
      <c r="M234" s="156" t="s">
        <v>4073</v>
      </c>
      <c r="N234" s="166">
        <v>12</v>
      </c>
      <c r="O234" s="160">
        <v>0.161</v>
      </c>
      <c r="P234" s="158">
        <v>41968</v>
      </c>
      <c r="Q234" s="155"/>
      <c r="R234" s="157" t="s">
        <v>4889</v>
      </c>
      <c r="S234" s="156" t="s">
        <v>5248</v>
      </c>
      <c r="T234" s="156" t="s">
        <v>4153</v>
      </c>
      <c r="U234" s="156" t="s">
        <v>554</v>
      </c>
      <c r="V234" s="157" t="s">
        <v>5274</v>
      </c>
      <c r="AA234" s="31"/>
      <c r="AB234" s="60"/>
      <c r="AD234" s="9"/>
      <c r="AE234" s="9"/>
      <c r="AF234" s="6"/>
      <c r="AG234" s="9"/>
      <c r="AH234" s="5"/>
      <c r="AK234" s="9"/>
      <c r="AL234" s="32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</row>
    <row r="235" spans="2:147" ht="15.75">
      <c r="B235" s="13"/>
      <c r="C235" s="31"/>
      <c r="D235" s="32"/>
      <c r="E235" s="153" t="s">
        <v>5827</v>
      </c>
      <c r="F235" s="154"/>
      <c r="G235" s="155" t="s">
        <v>5784</v>
      </c>
      <c r="H235" s="155" t="s">
        <v>5828</v>
      </c>
      <c r="I235" s="155" t="s">
        <v>5405</v>
      </c>
      <c r="J235" s="156">
        <v>501880</v>
      </c>
      <c r="K235" s="154"/>
      <c r="L235" s="154"/>
      <c r="M235" s="156" t="s">
        <v>4073</v>
      </c>
      <c r="N235" s="157">
        <v>3</v>
      </c>
      <c r="O235" s="160">
        <v>0.318</v>
      </c>
      <c r="P235" s="158">
        <v>42143</v>
      </c>
      <c r="Q235" s="154"/>
      <c r="R235" s="156" t="s">
        <v>4463</v>
      </c>
      <c r="S235" s="156" t="s">
        <v>5441</v>
      </c>
      <c r="T235" s="156" t="s">
        <v>2122</v>
      </c>
      <c r="U235" s="156" t="s">
        <v>907</v>
      </c>
      <c r="V235" s="164" t="s">
        <v>5462</v>
      </c>
      <c r="AA235" s="31"/>
      <c r="AB235" s="60"/>
      <c r="AD235" s="9"/>
      <c r="AE235" s="9"/>
      <c r="AF235" s="6"/>
      <c r="AG235" s="9"/>
      <c r="AH235" s="5"/>
      <c r="AK235" s="9"/>
      <c r="AL235" s="32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</row>
    <row r="236" spans="2:147" ht="15.75">
      <c r="B236" s="13"/>
      <c r="C236" s="31"/>
      <c r="D236" s="32"/>
      <c r="E236" s="32" t="s">
        <v>1539</v>
      </c>
      <c r="G236" s="125" t="s">
        <v>3756</v>
      </c>
      <c r="H236" s="13" t="s">
        <v>2058</v>
      </c>
      <c r="I236" s="13" t="s">
        <v>32</v>
      </c>
      <c r="J236" s="31">
        <v>501880</v>
      </c>
      <c r="L236" s="57"/>
      <c r="M236" s="31" t="s">
        <v>4073</v>
      </c>
      <c r="N236" s="31">
        <v>14</v>
      </c>
      <c r="O236" s="51">
        <v>0.5</v>
      </c>
      <c r="P236" s="57">
        <v>39436</v>
      </c>
      <c r="Q236" s="13"/>
      <c r="R236" s="31" t="s">
        <v>4076</v>
      </c>
      <c r="S236" s="92" t="s">
        <v>1705</v>
      </c>
      <c r="T236" s="31" t="s">
        <v>1704</v>
      </c>
      <c r="U236" s="126" t="s">
        <v>554</v>
      </c>
      <c r="V236" s="31" t="s">
        <v>2291</v>
      </c>
      <c r="AA236" s="31"/>
      <c r="AB236" s="60"/>
      <c r="AD236" s="9"/>
      <c r="AE236" s="9"/>
      <c r="AF236" s="6"/>
      <c r="AG236" s="9"/>
      <c r="AH236" s="5"/>
      <c r="AK236" s="9"/>
      <c r="AL236" s="32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</row>
    <row r="237" spans="2:147" ht="15.75">
      <c r="B237" s="13"/>
      <c r="C237" s="31"/>
      <c r="D237" s="32"/>
      <c r="E237" s="32">
        <v>10101167</v>
      </c>
      <c r="G237" s="13" t="s">
        <v>1708</v>
      </c>
      <c r="H237" s="13" t="s">
        <v>343</v>
      </c>
      <c r="I237" s="13" t="s">
        <v>344</v>
      </c>
      <c r="J237" s="31">
        <v>3033370</v>
      </c>
      <c r="K237" s="31" t="s">
        <v>2039</v>
      </c>
      <c r="L237" s="57"/>
      <c r="M237" s="31">
        <v>78741</v>
      </c>
      <c r="N237" s="31">
        <v>30</v>
      </c>
      <c r="O237" s="51">
        <v>1.2</v>
      </c>
      <c r="P237" s="57">
        <v>39443</v>
      </c>
      <c r="Q237" s="57">
        <v>39853</v>
      </c>
      <c r="R237" s="92" t="s">
        <v>1655</v>
      </c>
      <c r="S237" s="92" t="s">
        <v>345</v>
      </c>
      <c r="T237" s="31" t="s">
        <v>346</v>
      </c>
      <c r="U237" s="31" t="s">
        <v>906</v>
      </c>
      <c r="V237" s="31" t="s">
        <v>2291</v>
      </c>
      <c r="AA237" s="31"/>
      <c r="AB237" s="60"/>
      <c r="AD237" s="9"/>
      <c r="AE237" s="9"/>
      <c r="AF237" s="6"/>
      <c r="AG237" s="9"/>
      <c r="AH237" s="5"/>
      <c r="AK237" s="9"/>
      <c r="AL237" s="32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</row>
    <row r="238" spans="2:147" ht="15.75">
      <c r="B238" s="13"/>
      <c r="C238" s="31"/>
      <c r="D238" s="32"/>
      <c r="E238" s="58">
        <v>250928</v>
      </c>
      <c r="G238" s="54" t="s">
        <v>3557</v>
      </c>
      <c r="H238" s="54" t="s">
        <v>3558</v>
      </c>
      <c r="I238" s="54" t="s">
        <v>3559</v>
      </c>
      <c r="J238" s="91"/>
      <c r="K238" s="91"/>
      <c r="L238" s="13" t="s">
        <v>3560</v>
      </c>
      <c r="M238" s="71">
        <v>78705</v>
      </c>
      <c r="N238" s="31">
        <v>42</v>
      </c>
      <c r="O238" s="51">
        <v>1.4</v>
      </c>
      <c r="P238" s="57">
        <v>38429</v>
      </c>
      <c r="Q238" s="57">
        <v>38624</v>
      </c>
      <c r="R238" s="31" t="s">
        <v>596</v>
      </c>
      <c r="S238" s="31" t="s">
        <v>3561</v>
      </c>
      <c r="T238" s="84" t="s">
        <v>3562</v>
      </c>
      <c r="U238" s="31" t="s">
        <v>3304</v>
      </c>
      <c r="V238" s="31" t="s">
        <v>2447</v>
      </c>
      <c r="AA238" s="31"/>
      <c r="AB238" s="60"/>
      <c r="AD238" s="9"/>
      <c r="AE238" s="9"/>
      <c r="AF238" s="6"/>
      <c r="AG238" s="9"/>
      <c r="AH238" s="5"/>
      <c r="AK238" s="9"/>
      <c r="AL238" s="32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</row>
    <row r="239" spans="2:147" ht="15.75">
      <c r="B239" s="13"/>
      <c r="C239" s="31"/>
      <c r="D239" s="32"/>
      <c r="E239" s="124">
        <v>10166909</v>
      </c>
      <c r="F239" s="13"/>
      <c r="G239" s="125" t="s">
        <v>2216</v>
      </c>
      <c r="H239" s="125" t="s">
        <v>2801</v>
      </c>
      <c r="I239" s="125" t="s">
        <v>2218</v>
      </c>
      <c r="J239" s="126">
        <v>3187922</v>
      </c>
      <c r="K239" s="126"/>
      <c r="L239" s="125"/>
      <c r="M239" s="126" t="s">
        <v>2217</v>
      </c>
      <c r="N239" s="131">
        <v>145</v>
      </c>
      <c r="O239" s="130">
        <v>8.096</v>
      </c>
      <c r="P239" s="127">
        <v>39631</v>
      </c>
      <c r="R239" s="126" t="s">
        <v>4076</v>
      </c>
      <c r="S239" s="126" t="s">
        <v>2800</v>
      </c>
      <c r="T239" s="31" t="s">
        <v>2231</v>
      </c>
      <c r="U239" s="126" t="s">
        <v>554</v>
      </c>
      <c r="V239" s="31" t="s">
        <v>266</v>
      </c>
      <c r="AA239" s="31"/>
      <c r="AB239" s="60"/>
      <c r="AD239" s="9"/>
      <c r="AE239" s="9"/>
      <c r="AF239" s="6"/>
      <c r="AG239" s="9"/>
      <c r="AH239" s="5"/>
      <c r="AK239" s="9"/>
      <c r="AL239" s="32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</row>
    <row r="240" spans="2:147" ht="15.75">
      <c r="B240" s="13"/>
      <c r="C240" s="31"/>
      <c r="D240" s="32"/>
      <c r="G240" s="13" t="s">
        <v>2543</v>
      </c>
      <c r="H240" s="13" t="s">
        <v>2544</v>
      </c>
      <c r="I240" s="13" t="s">
        <v>1311</v>
      </c>
      <c r="L240" s="13" t="s">
        <v>498</v>
      </c>
      <c r="M240" s="31">
        <v>78613</v>
      </c>
      <c r="N240" s="40">
        <v>154</v>
      </c>
      <c r="O240" s="51">
        <v>10.5</v>
      </c>
      <c r="P240" s="30" t="s">
        <v>411</v>
      </c>
      <c r="Q240" s="30" t="s">
        <v>411</v>
      </c>
      <c r="R240" s="30"/>
      <c r="S240" s="31" t="s">
        <v>1312</v>
      </c>
      <c r="T240" s="31" t="s">
        <v>1313</v>
      </c>
      <c r="U240" s="31" t="s">
        <v>3304</v>
      </c>
      <c r="V240" s="31" t="s">
        <v>3523</v>
      </c>
      <c r="AA240" s="31"/>
      <c r="AB240" s="60"/>
      <c r="AD240" s="9"/>
      <c r="AE240" s="9"/>
      <c r="AF240" s="6"/>
      <c r="AG240" s="9"/>
      <c r="AH240" s="5"/>
      <c r="AK240" s="9"/>
      <c r="AL240" s="32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</row>
    <row r="241" spans="2:147" ht="15.75">
      <c r="B241" s="13"/>
      <c r="C241" s="31"/>
      <c r="D241" s="32"/>
      <c r="G241" s="13" t="s">
        <v>1316</v>
      </c>
      <c r="H241" s="13" t="s">
        <v>2950</v>
      </c>
      <c r="I241" s="13" t="s">
        <v>503</v>
      </c>
      <c r="L241" s="13" t="s">
        <v>2701</v>
      </c>
      <c r="M241" s="31">
        <v>78751</v>
      </c>
      <c r="N241" s="40">
        <v>273</v>
      </c>
      <c r="O241" s="51">
        <v>6.84</v>
      </c>
      <c r="P241" s="30">
        <v>35040</v>
      </c>
      <c r="Q241" s="30">
        <v>35167</v>
      </c>
      <c r="R241" s="30"/>
      <c r="S241" s="31" t="s">
        <v>1317</v>
      </c>
      <c r="T241" s="31" t="s">
        <v>1318</v>
      </c>
      <c r="U241" s="31" t="s">
        <v>3304</v>
      </c>
      <c r="V241" s="31" t="s">
        <v>3520</v>
      </c>
      <c r="AA241" s="31"/>
      <c r="AB241" s="60"/>
      <c r="AD241" s="9"/>
      <c r="AE241" s="9"/>
      <c r="AF241" s="6"/>
      <c r="AG241" s="9"/>
      <c r="AH241" s="5"/>
      <c r="AK241" s="9"/>
      <c r="AL241" s="32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</row>
    <row r="242" spans="2:147" ht="15.75">
      <c r="B242" s="13"/>
      <c r="C242" s="31"/>
      <c r="D242" s="32"/>
      <c r="E242" s="59">
        <v>211446</v>
      </c>
      <c r="G242" s="59" t="s">
        <v>83</v>
      </c>
      <c r="H242" s="59" t="s">
        <v>2951</v>
      </c>
      <c r="I242" s="59" t="s">
        <v>4136</v>
      </c>
      <c r="J242" s="105"/>
      <c r="K242" s="105"/>
      <c r="L242" s="59" t="s">
        <v>2677</v>
      </c>
      <c r="M242" s="31">
        <v>78745</v>
      </c>
      <c r="N242" s="31">
        <v>44</v>
      </c>
      <c r="O242" s="113">
        <v>8.181</v>
      </c>
      <c r="P242" s="103">
        <v>37580</v>
      </c>
      <c r="Q242" s="103">
        <v>37873</v>
      </c>
      <c r="R242" s="104" t="s">
        <v>742</v>
      </c>
      <c r="S242" s="104" t="s">
        <v>84</v>
      </c>
      <c r="T242" s="104" t="s">
        <v>85</v>
      </c>
      <c r="U242" s="4" t="s">
        <v>554</v>
      </c>
      <c r="V242" s="31" t="s">
        <v>2008</v>
      </c>
      <c r="AA242" s="31"/>
      <c r="AB242" s="60"/>
      <c r="AD242" s="9"/>
      <c r="AE242" s="9"/>
      <c r="AF242" s="6"/>
      <c r="AG242" s="9"/>
      <c r="AH242" s="5"/>
      <c r="AK242" s="9"/>
      <c r="AL242" s="32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</row>
    <row r="243" spans="2:147" ht="15.75">
      <c r="B243" s="13"/>
      <c r="C243" s="31"/>
      <c r="D243" s="32"/>
      <c r="E243" s="32">
        <v>227664</v>
      </c>
      <c r="G243" s="13" t="s">
        <v>392</v>
      </c>
      <c r="H243" s="13" t="s">
        <v>1383</v>
      </c>
      <c r="I243" s="13" t="s">
        <v>4010</v>
      </c>
      <c r="L243" s="13" t="s">
        <v>1788</v>
      </c>
      <c r="M243" s="31">
        <v>78727</v>
      </c>
      <c r="N243" s="40">
        <v>240</v>
      </c>
      <c r="O243" s="51">
        <v>13.3</v>
      </c>
      <c r="P243" s="30">
        <v>37935</v>
      </c>
      <c r="Q243" s="30">
        <v>38022</v>
      </c>
      <c r="R243" s="30" t="s">
        <v>2012</v>
      </c>
      <c r="S243" s="31" t="s">
        <v>2013</v>
      </c>
      <c r="T243" s="31" t="s">
        <v>2014</v>
      </c>
      <c r="U243" s="31" t="s">
        <v>3304</v>
      </c>
      <c r="V243" s="31" t="s">
        <v>387</v>
      </c>
      <c r="AA243" s="31"/>
      <c r="AB243" s="60"/>
      <c r="AD243" s="9"/>
      <c r="AE243" s="9"/>
      <c r="AF243" s="6"/>
      <c r="AG243" s="9"/>
      <c r="AH243" s="5"/>
      <c r="AK243" s="9"/>
      <c r="AL243" s="32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</row>
    <row r="244" spans="2:147" ht="15.75">
      <c r="B244" s="13"/>
      <c r="C244" s="31"/>
      <c r="D244" s="32"/>
      <c r="E244" s="58">
        <v>244662</v>
      </c>
      <c r="G244" s="54" t="s">
        <v>3130</v>
      </c>
      <c r="H244" s="54" t="s">
        <v>2266</v>
      </c>
      <c r="I244" s="13" t="s">
        <v>796</v>
      </c>
      <c r="J244" s="31">
        <v>3143614</v>
      </c>
      <c r="K244" s="46"/>
      <c r="L244" s="54" t="s">
        <v>797</v>
      </c>
      <c r="M244" s="31">
        <v>78753</v>
      </c>
      <c r="N244" s="31">
        <v>264</v>
      </c>
      <c r="O244" s="51">
        <v>19.63</v>
      </c>
      <c r="P244" s="57">
        <v>38296</v>
      </c>
      <c r="Q244" s="57">
        <v>38607</v>
      </c>
      <c r="R244" s="31" t="s">
        <v>2012</v>
      </c>
      <c r="S244" s="4" t="s">
        <v>4079</v>
      </c>
      <c r="T244" s="4" t="s">
        <v>4080</v>
      </c>
      <c r="U244" s="92" t="s">
        <v>3304</v>
      </c>
      <c r="V244" s="31" t="s">
        <v>589</v>
      </c>
      <c r="AA244" s="31"/>
      <c r="AB244" s="60"/>
      <c r="AD244" s="9"/>
      <c r="AE244" s="9"/>
      <c r="AF244" s="6"/>
      <c r="AG244" s="9"/>
      <c r="AH244" s="5"/>
      <c r="AK244" s="9"/>
      <c r="AL244" s="32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</row>
    <row r="245" spans="2:147" ht="15.75">
      <c r="B245" s="13"/>
      <c r="C245" s="31"/>
      <c r="D245" s="32"/>
      <c r="E245" s="32" t="s">
        <v>3380</v>
      </c>
      <c r="G245" s="13" t="s">
        <v>3006</v>
      </c>
      <c r="H245" s="13" t="s">
        <v>939</v>
      </c>
      <c r="I245" s="13" t="s">
        <v>3832</v>
      </c>
      <c r="L245" s="13" t="s">
        <v>3007</v>
      </c>
      <c r="M245" s="31">
        <v>78750</v>
      </c>
      <c r="N245" s="40">
        <v>459</v>
      </c>
      <c r="O245" s="51">
        <v>28.07</v>
      </c>
      <c r="P245" s="30">
        <v>37144</v>
      </c>
      <c r="Q245" s="30">
        <v>37498</v>
      </c>
      <c r="R245" s="31" t="s">
        <v>1049</v>
      </c>
      <c r="S245" s="31" t="s">
        <v>3008</v>
      </c>
      <c r="T245" s="31" t="s">
        <v>3009</v>
      </c>
      <c r="U245" s="31" t="s">
        <v>3304</v>
      </c>
      <c r="V245" s="31" t="s">
        <v>3002</v>
      </c>
      <c r="AA245" s="31"/>
      <c r="AB245" s="60"/>
      <c r="AD245" s="9"/>
      <c r="AE245" s="9"/>
      <c r="AF245" s="6"/>
      <c r="AG245" s="9"/>
      <c r="AH245" s="5"/>
      <c r="AK245" s="9"/>
      <c r="AL245" s="32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</row>
    <row r="246" spans="2:147" ht="15.75">
      <c r="B246" s="13"/>
      <c r="C246" s="31"/>
      <c r="D246" s="32"/>
      <c r="E246" s="32">
        <v>206074</v>
      </c>
      <c r="G246" s="13" t="s">
        <v>3879</v>
      </c>
      <c r="H246" s="13" t="s">
        <v>3743</v>
      </c>
      <c r="I246" s="13" t="s">
        <v>184</v>
      </c>
      <c r="J246" s="31">
        <v>733154</v>
      </c>
      <c r="L246" s="13" t="s">
        <v>3880</v>
      </c>
      <c r="M246" s="31">
        <v>78704</v>
      </c>
      <c r="N246" s="31">
        <v>24</v>
      </c>
      <c r="O246" s="51">
        <v>0.48</v>
      </c>
      <c r="P246" s="30">
        <v>37484</v>
      </c>
      <c r="Q246" s="30" t="s">
        <v>4352</v>
      </c>
      <c r="R246" s="31" t="s">
        <v>4328</v>
      </c>
      <c r="S246" s="31" t="s">
        <v>3881</v>
      </c>
      <c r="T246" s="31" t="s">
        <v>3882</v>
      </c>
      <c r="U246" s="31" t="s">
        <v>906</v>
      </c>
      <c r="V246" s="31" t="s">
        <v>3739</v>
      </c>
      <c r="AA246" s="31"/>
      <c r="AB246" s="60"/>
      <c r="AD246" s="9"/>
      <c r="AE246" s="9"/>
      <c r="AF246" s="6"/>
      <c r="AG246" s="9"/>
      <c r="AH246" s="5"/>
      <c r="AK246" s="9"/>
      <c r="AL246" s="32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</row>
    <row r="247" spans="1:147" ht="15.75">
      <c r="A247" s="124"/>
      <c r="B247" s="13"/>
      <c r="D247" s="32"/>
      <c r="E247" s="58">
        <v>291298</v>
      </c>
      <c r="G247" s="54" t="s">
        <v>2</v>
      </c>
      <c r="H247" s="54" t="s">
        <v>1087</v>
      </c>
      <c r="I247" s="54" t="s">
        <v>3</v>
      </c>
      <c r="J247" s="91">
        <v>3154327</v>
      </c>
      <c r="K247" s="91"/>
      <c r="L247" s="54" t="s">
        <v>3</v>
      </c>
      <c r="M247" s="31">
        <v>78702</v>
      </c>
      <c r="N247" s="91">
        <v>64</v>
      </c>
      <c r="O247" s="98">
        <v>3.89</v>
      </c>
      <c r="P247" s="57">
        <v>38803</v>
      </c>
      <c r="Q247" s="57">
        <v>38971</v>
      </c>
      <c r="R247" s="31" t="s">
        <v>2012</v>
      </c>
      <c r="S247" s="92" t="s">
        <v>1945</v>
      </c>
      <c r="T247" s="31" t="s">
        <v>1946</v>
      </c>
      <c r="U247" s="31" t="s">
        <v>3304</v>
      </c>
      <c r="V247" s="31" t="s">
        <v>1948</v>
      </c>
      <c r="AA247" s="31"/>
      <c r="AB247" s="60"/>
      <c r="AD247" s="9"/>
      <c r="AE247" s="9"/>
      <c r="AF247" s="6"/>
      <c r="AG247" s="9"/>
      <c r="AH247" s="5"/>
      <c r="AK247" s="9"/>
      <c r="AL247" s="32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</row>
    <row r="248" spans="2:147" ht="15.75">
      <c r="B248" s="13"/>
      <c r="C248" s="31"/>
      <c r="D248" s="32"/>
      <c r="E248" s="124">
        <v>11175072</v>
      </c>
      <c r="F248" s="13"/>
      <c r="G248" s="125" t="s">
        <v>5141</v>
      </c>
      <c r="H248" s="125" t="s">
        <v>5560</v>
      </c>
      <c r="I248" s="125" t="s">
        <v>5140</v>
      </c>
      <c r="J248" s="126">
        <v>362600</v>
      </c>
      <c r="K248" s="13"/>
      <c r="M248" s="126" t="s">
        <v>534</v>
      </c>
      <c r="N248" s="31">
        <v>99</v>
      </c>
      <c r="O248" s="130">
        <v>2.28</v>
      </c>
      <c r="P248" s="127">
        <v>41822</v>
      </c>
      <c r="Q248" s="127">
        <v>42221</v>
      </c>
      <c r="R248" s="31" t="s">
        <v>4076</v>
      </c>
      <c r="S248" s="126" t="s">
        <v>4695</v>
      </c>
      <c r="T248" s="126" t="s">
        <v>1863</v>
      </c>
      <c r="U248" s="31" t="s">
        <v>177</v>
      </c>
      <c r="V248" s="31" t="s">
        <v>5188</v>
      </c>
      <c r="AA248" s="31"/>
      <c r="AB248" s="60"/>
      <c r="AD248" s="9"/>
      <c r="AE248" s="9"/>
      <c r="AF248" s="6"/>
      <c r="AG248" s="9"/>
      <c r="AH248" s="5"/>
      <c r="AK248" s="9"/>
      <c r="AL248" s="32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</row>
    <row r="249" spans="2:147" ht="15.75">
      <c r="B249" s="13"/>
      <c r="C249" s="31"/>
      <c r="D249" s="32"/>
      <c r="E249" s="124">
        <v>10865025</v>
      </c>
      <c r="F249" s="13"/>
      <c r="G249" s="125" t="s">
        <v>4580</v>
      </c>
      <c r="H249" s="125" t="s">
        <v>4632</v>
      </c>
      <c r="I249" s="125" t="s">
        <v>4579</v>
      </c>
      <c r="J249" s="126">
        <v>637467</v>
      </c>
      <c r="K249" s="13"/>
      <c r="M249" s="126" t="s">
        <v>534</v>
      </c>
      <c r="N249" s="31">
        <v>14</v>
      </c>
      <c r="O249" s="130">
        <v>0.358</v>
      </c>
      <c r="P249" s="127">
        <v>41246</v>
      </c>
      <c r="Q249" s="127">
        <v>41621</v>
      </c>
      <c r="R249" s="31" t="s">
        <v>1871</v>
      </c>
      <c r="S249" s="126" t="s">
        <v>4635</v>
      </c>
      <c r="T249" s="126" t="s">
        <v>119</v>
      </c>
      <c r="U249" s="31" t="s">
        <v>906</v>
      </c>
      <c r="V249" s="31" t="s">
        <v>4636</v>
      </c>
      <c r="AA249" s="31"/>
      <c r="AB249" s="60"/>
      <c r="AD249" s="9"/>
      <c r="AE249" s="9"/>
      <c r="AF249" s="6"/>
      <c r="AG249" s="9"/>
      <c r="AH249" s="5"/>
      <c r="AK249" s="9"/>
      <c r="AL249" s="32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</row>
    <row r="250" spans="1:147" ht="15.75">
      <c r="A250" s="190"/>
      <c r="B250" s="13"/>
      <c r="C250" s="189"/>
      <c r="D250" s="32"/>
      <c r="E250" s="124">
        <v>10865013</v>
      </c>
      <c r="F250" s="13"/>
      <c r="G250" s="125" t="s">
        <v>4582</v>
      </c>
      <c r="H250" s="125" t="s">
        <v>4633</v>
      </c>
      <c r="I250" s="125" t="s">
        <v>4581</v>
      </c>
      <c r="J250" s="126">
        <v>243895</v>
      </c>
      <c r="K250" s="13"/>
      <c r="M250" s="126" t="s">
        <v>534</v>
      </c>
      <c r="N250" s="31">
        <v>20</v>
      </c>
      <c r="O250" s="130">
        <v>0.39</v>
      </c>
      <c r="P250" s="127">
        <v>41246</v>
      </c>
      <c r="Q250" s="127">
        <v>41621</v>
      </c>
      <c r="R250" s="31" t="s">
        <v>1871</v>
      </c>
      <c r="S250" s="126" t="s">
        <v>4635</v>
      </c>
      <c r="T250" s="126" t="s">
        <v>119</v>
      </c>
      <c r="U250" s="31" t="s">
        <v>177</v>
      </c>
      <c r="V250" s="31" t="s">
        <v>4636</v>
      </c>
      <c r="AA250" s="31"/>
      <c r="AB250" s="60"/>
      <c r="AD250" s="9"/>
      <c r="AE250" s="9"/>
      <c r="AF250" s="6"/>
      <c r="AG250" s="9"/>
      <c r="AH250" s="5"/>
      <c r="AK250" s="9"/>
      <c r="AL250" s="32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</row>
    <row r="251" spans="2:147" ht="15.75">
      <c r="B251" s="13"/>
      <c r="C251" s="31"/>
      <c r="D251" s="32"/>
      <c r="E251" s="124">
        <v>10865028</v>
      </c>
      <c r="F251" s="13"/>
      <c r="G251" s="125" t="s">
        <v>4584</v>
      </c>
      <c r="H251" s="125" t="s">
        <v>4634</v>
      </c>
      <c r="I251" s="125" t="s">
        <v>4583</v>
      </c>
      <c r="J251" s="126">
        <v>243894</v>
      </c>
      <c r="K251" s="13"/>
      <c r="M251" s="126" t="s">
        <v>534</v>
      </c>
      <c r="N251" s="31">
        <v>17</v>
      </c>
      <c r="O251" s="130">
        <v>0.36</v>
      </c>
      <c r="P251" s="127">
        <v>41246</v>
      </c>
      <c r="Q251" s="127">
        <v>41621</v>
      </c>
      <c r="R251" s="31" t="s">
        <v>1871</v>
      </c>
      <c r="S251" s="126" t="s">
        <v>4635</v>
      </c>
      <c r="T251" s="126" t="s">
        <v>119</v>
      </c>
      <c r="U251" s="31" t="s">
        <v>177</v>
      </c>
      <c r="V251" s="31" t="s">
        <v>4636</v>
      </c>
      <c r="AA251" s="31"/>
      <c r="AB251" s="60"/>
      <c r="AD251" s="9"/>
      <c r="AE251" s="9"/>
      <c r="AF251" s="6"/>
      <c r="AG251" s="9"/>
      <c r="AH251" s="5"/>
      <c r="AK251" s="9"/>
      <c r="AL251" s="32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</row>
    <row r="252" spans="2:147" ht="15.75">
      <c r="B252" s="13"/>
      <c r="C252" s="31"/>
      <c r="D252" s="32"/>
      <c r="E252" s="153">
        <v>11015328</v>
      </c>
      <c r="F252" s="154"/>
      <c r="G252" s="155" t="s">
        <v>4779</v>
      </c>
      <c r="H252" s="155" t="s">
        <v>5184</v>
      </c>
      <c r="I252" s="155" t="s">
        <v>4780</v>
      </c>
      <c r="J252" s="156">
        <v>5069800</v>
      </c>
      <c r="K252" s="154"/>
      <c r="L252" s="155"/>
      <c r="M252" s="156" t="s">
        <v>546</v>
      </c>
      <c r="N252" s="157">
        <v>246</v>
      </c>
      <c r="O252" s="160">
        <v>35.081</v>
      </c>
      <c r="P252" s="158">
        <v>41529</v>
      </c>
      <c r="Q252" s="158">
        <v>41859</v>
      </c>
      <c r="R252" s="156" t="s">
        <v>4801</v>
      </c>
      <c r="S252" s="156" t="s">
        <v>4800</v>
      </c>
      <c r="T252" s="156" t="s">
        <v>119</v>
      </c>
      <c r="U252" s="157" t="s">
        <v>906</v>
      </c>
      <c r="V252" s="157" t="s">
        <v>4811</v>
      </c>
      <c r="AA252" s="31"/>
      <c r="AB252" s="60"/>
      <c r="AD252" s="9"/>
      <c r="AE252" s="9"/>
      <c r="AF252" s="6"/>
      <c r="AG252" s="9"/>
      <c r="AH252" s="5"/>
      <c r="AK252" s="9"/>
      <c r="AL252" s="32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</row>
    <row r="253" spans="2:147" ht="15.75">
      <c r="B253" s="13"/>
      <c r="C253" s="31"/>
      <c r="D253" s="32"/>
      <c r="E253" s="124">
        <v>11314362</v>
      </c>
      <c r="F253" s="13"/>
      <c r="G253" s="125" t="s">
        <v>5286</v>
      </c>
      <c r="H253" s="125" t="s">
        <v>5335</v>
      </c>
      <c r="I253" s="125" t="s">
        <v>5287</v>
      </c>
      <c r="J253" s="125">
        <v>117937</v>
      </c>
      <c r="K253" s="13"/>
      <c r="M253" s="126" t="s">
        <v>2187</v>
      </c>
      <c r="N253" s="31">
        <v>30</v>
      </c>
      <c r="O253" s="130">
        <v>2.249</v>
      </c>
      <c r="P253" s="127">
        <v>42082</v>
      </c>
      <c r="Q253" s="127">
        <v>42471</v>
      </c>
      <c r="R253" s="126" t="s">
        <v>3074</v>
      </c>
      <c r="S253" s="126" t="s">
        <v>5336</v>
      </c>
      <c r="T253" s="126" t="s">
        <v>5337</v>
      </c>
      <c r="U253" s="92" t="s">
        <v>906</v>
      </c>
      <c r="V253" s="31" t="s">
        <v>5386</v>
      </c>
      <c r="AA253" s="31"/>
      <c r="AB253" s="60"/>
      <c r="AD253" s="9"/>
      <c r="AE253" s="9"/>
      <c r="AF253" s="6"/>
      <c r="AG253" s="9"/>
      <c r="AH253" s="5"/>
      <c r="AK253" s="9"/>
      <c r="AL253" s="32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</row>
    <row r="254" spans="2:147" ht="15.75">
      <c r="B254" s="13"/>
      <c r="C254" s="31"/>
      <c r="D254" s="32"/>
      <c r="E254" s="124">
        <v>11592931</v>
      </c>
      <c r="G254" s="125" t="s">
        <v>5954</v>
      </c>
      <c r="H254" s="125" t="s">
        <v>5955</v>
      </c>
      <c r="I254" s="125" t="s">
        <v>5956</v>
      </c>
      <c r="J254" s="126">
        <v>349400</v>
      </c>
      <c r="K254" s="13"/>
      <c r="M254" s="126" t="s">
        <v>2187</v>
      </c>
      <c r="N254" s="52">
        <v>125</v>
      </c>
      <c r="O254" s="130">
        <v>10.61</v>
      </c>
      <c r="P254" s="127">
        <v>42615</v>
      </c>
      <c r="Q254" s="13"/>
      <c r="S254" s="126" t="s">
        <v>3069</v>
      </c>
      <c r="T254" s="126" t="s">
        <v>4429</v>
      </c>
      <c r="U254" s="126" t="s">
        <v>907</v>
      </c>
      <c r="V254" s="31" t="s">
        <v>5992</v>
      </c>
      <c r="AA254" s="31"/>
      <c r="AB254" s="60"/>
      <c r="AD254" s="9"/>
      <c r="AE254" s="9"/>
      <c r="AF254" s="6"/>
      <c r="AG254" s="9"/>
      <c r="AH254" s="5"/>
      <c r="AK254" s="9"/>
      <c r="AL254" s="32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</row>
    <row r="255" spans="2:147" ht="15.75">
      <c r="B255" s="13"/>
      <c r="C255" s="31"/>
      <c r="D255" s="32"/>
      <c r="E255" s="124">
        <v>11037838</v>
      </c>
      <c r="F255" s="13"/>
      <c r="G255" s="125" t="s">
        <v>4828</v>
      </c>
      <c r="H255" s="125" t="s">
        <v>4877</v>
      </c>
      <c r="I255" s="125" t="s">
        <v>4878</v>
      </c>
      <c r="J255" s="126">
        <v>117937</v>
      </c>
      <c r="K255" s="125"/>
      <c r="M255" s="126" t="s">
        <v>2187</v>
      </c>
      <c r="N255" s="31">
        <v>26</v>
      </c>
      <c r="O255" s="130">
        <v>2.249</v>
      </c>
      <c r="P255" s="127">
        <v>41570</v>
      </c>
      <c r="Q255" s="119"/>
      <c r="R255" s="126" t="s">
        <v>3074</v>
      </c>
      <c r="S255" s="126" t="s">
        <v>4879</v>
      </c>
      <c r="T255" s="126" t="s">
        <v>4876</v>
      </c>
      <c r="U255" s="31" t="s">
        <v>554</v>
      </c>
      <c r="V255" s="31" t="s">
        <v>4919</v>
      </c>
      <c r="AA255" s="31"/>
      <c r="AB255" s="60"/>
      <c r="AD255" s="9"/>
      <c r="AE255" s="9"/>
      <c r="AF255" s="6"/>
      <c r="AG255" s="9"/>
      <c r="AH255" s="5"/>
      <c r="AK255" s="9"/>
      <c r="AL255" s="32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</row>
    <row r="256" spans="2:147" ht="15.75">
      <c r="B256" s="13"/>
      <c r="C256" s="31"/>
      <c r="D256" s="32"/>
      <c r="E256" s="153">
        <v>10705506</v>
      </c>
      <c r="F256" s="154"/>
      <c r="G256" s="155" t="s">
        <v>1847</v>
      </c>
      <c r="H256" s="155" t="s">
        <v>5461</v>
      </c>
      <c r="I256" s="155" t="s">
        <v>4103</v>
      </c>
      <c r="J256" s="156">
        <v>3322549</v>
      </c>
      <c r="K256" s="155"/>
      <c r="L256" s="154"/>
      <c r="M256" s="156" t="s">
        <v>539</v>
      </c>
      <c r="N256" s="157">
        <f>329+30</f>
        <v>359</v>
      </c>
      <c r="O256" s="160">
        <v>10.345</v>
      </c>
      <c r="P256" s="158">
        <v>40925</v>
      </c>
      <c r="Q256" s="158">
        <v>41192</v>
      </c>
      <c r="R256" s="156" t="s">
        <v>1871</v>
      </c>
      <c r="S256" s="156" t="s">
        <v>3688</v>
      </c>
      <c r="T256" s="156" t="s">
        <v>2224</v>
      </c>
      <c r="U256" s="31" t="s">
        <v>3304</v>
      </c>
      <c r="V256" s="157" t="s">
        <v>4391</v>
      </c>
      <c r="AD256" s="9"/>
      <c r="AE256" s="9"/>
      <c r="AF256" s="6"/>
      <c r="AG256" s="9"/>
      <c r="AH256" s="5"/>
      <c r="AK256" s="9"/>
      <c r="AL256" s="32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</row>
    <row r="257" spans="2:147" ht="15.75">
      <c r="B257" s="13"/>
      <c r="C257" s="31"/>
      <c r="D257" s="32"/>
      <c r="E257" s="32">
        <v>173297</v>
      </c>
      <c r="G257" s="13" t="s">
        <v>1337</v>
      </c>
      <c r="H257" s="13" t="s">
        <v>1076</v>
      </c>
      <c r="I257" s="13" t="s">
        <v>975</v>
      </c>
      <c r="L257" s="13" t="s">
        <v>1338</v>
      </c>
      <c r="M257" s="31">
        <v>78641</v>
      </c>
      <c r="N257" s="40">
        <v>142</v>
      </c>
      <c r="O257" s="51">
        <v>8.75</v>
      </c>
      <c r="P257" s="30">
        <v>37001</v>
      </c>
      <c r="Q257" s="30">
        <v>37096</v>
      </c>
      <c r="R257" s="31" t="s">
        <v>745</v>
      </c>
      <c r="S257" s="31" t="s">
        <v>1339</v>
      </c>
      <c r="T257" s="31" t="s">
        <v>2430</v>
      </c>
      <c r="U257" s="31" t="s">
        <v>3304</v>
      </c>
      <c r="V257" s="31" t="s">
        <v>1082</v>
      </c>
      <c r="AD257" s="9"/>
      <c r="AE257" s="9"/>
      <c r="AF257" s="6"/>
      <c r="AG257" s="9"/>
      <c r="AH257" s="5"/>
      <c r="AK257" s="9"/>
      <c r="AL257" s="32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</row>
    <row r="258" spans="2:147" ht="15.75">
      <c r="B258" s="13"/>
      <c r="C258" s="31"/>
      <c r="D258" s="32"/>
      <c r="E258" s="124">
        <v>10398604</v>
      </c>
      <c r="F258" s="13"/>
      <c r="G258" s="125" t="s">
        <v>2693</v>
      </c>
      <c r="H258" s="125" t="s">
        <v>4518</v>
      </c>
      <c r="I258" s="125" t="s">
        <v>3667</v>
      </c>
      <c r="J258" s="126">
        <v>589616</v>
      </c>
      <c r="K258" s="13"/>
      <c r="L258" s="125"/>
      <c r="M258" s="126" t="s">
        <v>532</v>
      </c>
      <c r="N258" s="60">
        <v>165</v>
      </c>
      <c r="O258" s="130">
        <v>1.607</v>
      </c>
      <c r="P258" s="127">
        <v>40218</v>
      </c>
      <c r="Q258" s="127">
        <v>40529</v>
      </c>
      <c r="R258" s="126" t="s">
        <v>1655</v>
      </c>
      <c r="S258" s="126" t="s">
        <v>566</v>
      </c>
      <c r="T258" s="126" t="s">
        <v>2999</v>
      </c>
      <c r="U258" s="31" t="s">
        <v>3304</v>
      </c>
      <c r="V258" s="31" t="s">
        <v>942</v>
      </c>
      <c r="AD258" s="9"/>
      <c r="AE258" s="9"/>
      <c r="AF258" s="6"/>
      <c r="AG258" s="9"/>
      <c r="AH258" s="5"/>
      <c r="AK258" s="9"/>
      <c r="AL258" s="32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</row>
    <row r="259" spans="2:147" ht="15.75">
      <c r="B259" s="13"/>
      <c r="C259" s="31"/>
      <c r="D259" s="32"/>
      <c r="E259" s="153" t="s">
        <v>5542</v>
      </c>
      <c r="F259" s="154"/>
      <c r="G259" s="220" t="s">
        <v>5508</v>
      </c>
      <c r="H259" s="155" t="s">
        <v>5543</v>
      </c>
      <c r="I259" s="155" t="s">
        <v>5116</v>
      </c>
      <c r="J259" s="156">
        <v>5108922</v>
      </c>
      <c r="K259" s="154"/>
      <c r="L259" s="154"/>
      <c r="M259" s="156" t="s">
        <v>2775</v>
      </c>
      <c r="N259" s="157">
        <v>240</v>
      </c>
      <c r="O259" s="160">
        <v>12.26</v>
      </c>
      <c r="P259" s="158">
        <v>41886</v>
      </c>
      <c r="Q259" s="155"/>
      <c r="R259" s="156" t="s">
        <v>4463</v>
      </c>
      <c r="S259" s="156" t="s">
        <v>4904</v>
      </c>
      <c r="T259" s="156" t="s">
        <v>4903</v>
      </c>
      <c r="U259" s="156" t="s">
        <v>907</v>
      </c>
      <c r="V259" s="157" t="s">
        <v>5188</v>
      </c>
      <c r="AD259" s="9"/>
      <c r="AE259" s="9"/>
      <c r="AF259" s="6"/>
      <c r="AG259" s="9"/>
      <c r="AH259" s="5"/>
      <c r="AK259" s="9"/>
      <c r="AL259" s="32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</row>
    <row r="260" spans="2:147" ht="15.75">
      <c r="B260" s="13"/>
      <c r="C260" s="31"/>
      <c r="D260" s="32"/>
      <c r="E260" s="32">
        <v>192659</v>
      </c>
      <c r="G260" s="13" t="s">
        <v>2590</v>
      </c>
      <c r="H260" s="13" t="s">
        <v>3858</v>
      </c>
      <c r="I260" s="13" t="s">
        <v>2674</v>
      </c>
      <c r="L260" s="13" t="s">
        <v>2886</v>
      </c>
      <c r="M260" s="31">
        <v>78745</v>
      </c>
      <c r="N260" s="40">
        <v>200</v>
      </c>
      <c r="O260" s="51">
        <v>8.71</v>
      </c>
      <c r="P260" s="30">
        <v>37203</v>
      </c>
      <c r="Q260" s="30">
        <v>37322</v>
      </c>
      <c r="R260" s="31" t="s">
        <v>742</v>
      </c>
      <c r="S260" s="31" t="s">
        <v>743</v>
      </c>
      <c r="T260" s="31" t="s">
        <v>744</v>
      </c>
      <c r="U260" s="31" t="s">
        <v>3304</v>
      </c>
      <c r="V260" s="31" t="s">
        <v>4003</v>
      </c>
      <c r="AD260" s="9"/>
      <c r="AE260" s="9"/>
      <c r="AF260" s="6"/>
      <c r="AG260" s="9"/>
      <c r="AH260" s="5"/>
      <c r="AK260" s="9"/>
      <c r="AL260" s="32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</row>
    <row r="261" spans="2:147" ht="15.75">
      <c r="B261" s="13"/>
      <c r="C261" s="31"/>
      <c r="D261" s="32"/>
      <c r="E261" s="153">
        <v>11408230</v>
      </c>
      <c r="F261" s="154"/>
      <c r="G261" s="155" t="s">
        <v>5489</v>
      </c>
      <c r="H261" s="155" t="s">
        <v>5536</v>
      </c>
      <c r="I261" s="155" t="s">
        <v>5488</v>
      </c>
      <c r="J261" s="156">
        <v>5283762</v>
      </c>
      <c r="K261" s="154"/>
      <c r="L261" s="154"/>
      <c r="M261" s="156" t="s">
        <v>4151</v>
      </c>
      <c r="N261" s="156">
        <v>22</v>
      </c>
      <c r="O261" s="160">
        <v>7.372</v>
      </c>
      <c r="P261" s="158">
        <v>42244</v>
      </c>
      <c r="Q261" s="154"/>
      <c r="R261" s="157" t="s">
        <v>4889</v>
      </c>
      <c r="S261" s="156" t="s">
        <v>5535</v>
      </c>
      <c r="T261" s="156" t="s">
        <v>5534</v>
      </c>
      <c r="U261" s="156" t="s">
        <v>5521</v>
      </c>
      <c r="V261" s="157" t="s">
        <v>5568</v>
      </c>
      <c r="AD261" s="9"/>
      <c r="AE261" s="9"/>
      <c r="AF261" s="6"/>
      <c r="AG261" s="9"/>
      <c r="AH261" s="5"/>
      <c r="AK261" s="9"/>
      <c r="AL261" s="32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</row>
    <row r="262" spans="2:147" ht="15.75">
      <c r="B262" s="13"/>
      <c r="C262" s="31"/>
      <c r="D262" s="32"/>
      <c r="E262" s="56" t="s">
        <v>2628</v>
      </c>
      <c r="G262" s="54" t="s">
        <v>2627</v>
      </c>
      <c r="H262" s="54" t="s">
        <v>2200</v>
      </c>
      <c r="I262" s="55" t="s">
        <v>3152</v>
      </c>
      <c r="J262" s="92">
        <v>837620</v>
      </c>
      <c r="K262" s="92"/>
      <c r="L262" s="55" t="s">
        <v>3152</v>
      </c>
      <c r="M262" s="31">
        <v>78741</v>
      </c>
      <c r="N262" s="91">
        <v>400</v>
      </c>
      <c r="O262" s="98">
        <v>4.023</v>
      </c>
      <c r="P262" s="57">
        <v>40443</v>
      </c>
      <c r="Q262" s="57">
        <v>40675</v>
      </c>
      <c r="R262" s="31" t="s">
        <v>4076</v>
      </c>
      <c r="S262" s="92" t="s">
        <v>4091</v>
      </c>
      <c r="T262" s="92" t="s">
        <v>4092</v>
      </c>
      <c r="U262" s="31" t="s">
        <v>3304</v>
      </c>
      <c r="V262" s="31" t="s">
        <v>1948</v>
      </c>
      <c r="AD262" s="9"/>
      <c r="AE262" s="9"/>
      <c r="AF262" s="6"/>
      <c r="AG262" s="9"/>
      <c r="AH262" s="5"/>
      <c r="AK262" s="9"/>
      <c r="AL262" s="32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</row>
    <row r="263" spans="2:147" ht="15.75">
      <c r="B263" s="13"/>
      <c r="C263" s="31"/>
      <c r="D263" s="32"/>
      <c r="E263" s="58">
        <v>297103</v>
      </c>
      <c r="G263" s="54" t="s">
        <v>3662</v>
      </c>
      <c r="H263" s="55" t="s">
        <v>726</v>
      </c>
      <c r="I263" s="54" t="s">
        <v>9</v>
      </c>
      <c r="J263" s="91"/>
      <c r="K263" s="91"/>
      <c r="L263" s="54" t="s">
        <v>9</v>
      </c>
      <c r="M263" s="91">
        <v>78701</v>
      </c>
      <c r="N263" s="91">
        <v>101</v>
      </c>
      <c r="O263" s="98">
        <v>1.12</v>
      </c>
      <c r="P263" s="57">
        <v>38868</v>
      </c>
      <c r="Q263" s="54"/>
      <c r="R263" s="92" t="s">
        <v>1149</v>
      </c>
      <c r="S263" s="92" t="s">
        <v>618</v>
      </c>
      <c r="T263" s="92" t="s">
        <v>619</v>
      </c>
      <c r="U263" s="92" t="s">
        <v>554</v>
      </c>
      <c r="V263" s="31" t="s">
        <v>1814</v>
      </c>
      <c r="AD263" s="9"/>
      <c r="AE263" s="9"/>
      <c r="AF263" s="6"/>
      <c r="AG263" s="9"/>
      <c r="AH263" s="5"/>
      <c r="AK263" s="9"/>
      <c r="AL263" s="32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</row>
    <row r="264" spans="2:147" ht="15.75">
      <c r="B264" s="13"/>
      <c r="C264" s="31"/>
      <c r="D264" s="32"/>
      <c r="E264" s="124">
        <v>11222999</v>
      </c>
      <c r="F264" s="13"/>
      <c r="G264" s="125" t="s">
        <v>5145</v>
      </c>
      <c r="H264" s="125" t="s">
        <v>5181</v>
      </c>
      <c r="I264" s="125" t="s">
        <v>5144</v>
      </c>
      <c r="J264" s="126">
        <v>268270</v>
      </c>
      <c r="K264" s="125"/>
      <c r="L264" s="125"/>
      <c r="M264" s="126" t="s">
        <v>4073</v>
      </c>
      <c r="N264" s="52">
        <v>12</v>
      </c>
      <c r="O264" s="130">
        <v>0.3161</v>
      </c>
      <c r="P264" s="127">
        <v>41907</v>
      </c>
      <c r="Q264" s="13"/>
      <c r="R264" s="125"/>
      <c r="S264" s="126" t="s">
        <v>5182</v>
      </c>
      <c r="T264" s="126" t="s">
        <v>5154</v>
      </c>
      <c r="U264" s="92" t="s">
        <v>554</v>
      </c>
      <c r="V264" s="157" t="s">
        <v>5188</v>
      </c>
      <c r="AD264" s="9"/>
      <c r="AE264" s="9"/>
      <c r="AF264" s="6"/>
      <c r="AG264" s="9"/>
      <c r="AH264" s="5"/>
      <c r="AK264" s="9"/>
      <c r="AL264" s="32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</row>
    <row r="265" spans="2:147" ht="15.75">
      <c r="B265" s="13"/>
      <c r="C265" s="31"/>
      <c r="D265" s="32"/>
      <c r="E265" s="124">
        <v>11276728</v>
      </c>
      <c r="F265" s="13"/>
      <c r="G265" s="125" t="s">
        <v>5304</v>
      </c>
      <c r="H265" s="125" t="s">
        <v>5350</v>
      </c>
      <c r="I265" s="125" t="s">
        <v>5144</v>
      </c>
      <c r="J265" s="125">
        <v>268270</v>
      </c>
      <c r="K265" s="13"/>
      <c r="M265" s="126" t="s">
        <v>4073</v>
      </c>
      <c r="N265" s="31">
        <v>9</v>
      </c>
      <c r="O265" s="130">
        <v>0.3161</v>
      </c>
      <c r="P265" s="127">
        <v>42018</v>
      </c>
      <c r="R265" s="126" t="s">
        <v>5251</v>
      </c>
      <c r="S265" s="126" t="s">
        <v>5351</v>
      </c>
      <c r="T265" s="126" t="s">
        <v>2230</v>
      </c>
      <c r="U265" s="126" t="s">
        <v>554</v>
      </c>
      <c r="V265" s="31" t="s">
        <v>5386</v>
      </c>
      <c r="AD265" s="9"/>
      <c r="AE265" s="9"/>
      <c r="AF265" s="6"/>
      <c r="AG265" s="9"/>
      <c r="AH265" s="5"/>
      <c r="AK265" s="9"/>
      <c r="AL265" s="32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</row>
    <row r="266" spans="2:147" ht="15.75">
      <c r="B266" s="13"/>
      <c r="C266" s="31"/>
      <c r="D266" s="32"/>
      <c r="E266" s="56" t="s">
        <v>4218</v>
      </c>
      <c r="G266" s="54" t="s">
        <v>2115</v>
      </c>
      <c r="H266" s="54" t="s">
        <v>1583</v>
      </c>
      <c r="I266" s="54" t="s">
        <v>696</v>
      </c>
      <c r="J266" s="91">
        <v>865742</v>
      </c>
      <c r="K266" s="91"/>
      <c r="L266" s="54" t="s">
        <v>696</v>
      </c>
      <c r="M266" s="91">
        <v>78704</v>
      </c>
      <c r="N266" s="91">
        <v>8</v>
      </c>
      <c r="O266" s="98">
        <v>0.81</v>
      </c>
      <c r="P266" s="57">
        <v>39136</v>
      </c>
      <c r="Q266" s="57">
        <v>39321</v>
      </c>
      <c r="R266" s="92" t="s">
        <v>1547</v>
      </c>
      <c r="S266" s="92" t="s">
        <v>150</v>
      </c>
      <c r="T266" s="31" t="s">
        <v>151</v>
      </c>
      <c r="U266" s="92" t="s">
        <v>5094</v>
      </c>
      <c r="V266" s="92" t="s">
        <v>2259</v>
      </c>
      <c r="AD266" s="9"/>
      <c r="AE266" s="9"/>
      <c r="AF266" s="6"/>
      <c r="AG266" s="9"/>
      <c r="AH266" s="5"/>
      <c r="AK266" s="9"/>
      <c r="AL266" s="32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</row>
    <row r="267" spans="2:147" ht="15.75">
      <c r="B267" s="13"/>
      <c r="C267" s="31"/>
      <c r="D267" s="32"/>
      <c r="E267" s="153" t="s">
        <v>4755</v>
      </c>
      <c r="F267" s="154"/>
      <c r="G267" s="154" t="s">
        <v>4736</v>
      </c>
      <c r="H267" s="155" t="s">
        <v>4754</v>
      </c>
      <c r="I267" s="155" t="s">
        <v>696</v>
      </c>
      <c r="J267" s="156">
        <v>865742</v>
      </c>
      <c r="K267" s="155"/>
      <c r="L267" s="154"/>
      <c r="M267" s="156" t="s">
        <v>539</v>
      </c>
      <c r="N267" s="157">
        <v>8</v>
      </c>
      <c r="O267" s="160">
        <v>0.8</v>
      </c>
      <c r="P267" s="158">
        <v>41047</v>
      </c>
      <c r="Q267" s="152" t="s">
        <v>4992</v>
      </c>
      <c r="R267" s="157" t="s">
        <v>1028</v>
      </c>
      <c r="S267" s="156" t="s">
        <v>4432</v>
      </c>
      <c r="T267" s="156" t="s">
        <v>4431</v>
      </c>
      <c r="U267" s="31" t="s">
        <v>3304</v>
      </c>
      <c r="V267" s="157" t="s">
        <v>4464</v>
      </c>
      <c r="AD267" s="9"/>
      <c r="AE267" s="9"/>
      <c r="AF267" s="6"/>
      <c r="AG267" s="9"/>
      <c r="AH267" s="5"/>
      <c r="AK267" s="9"/>
      <c r="AL267" s="32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</row>
    <row r="268" spans="2:147" ht="15.75">
      <c r="B268" s="13"/>
      <c r="C268" s="31"/>
      <c r="D268" s="32"/>
      <c r="E268" s="32" t="s">
        <v>1977</v>
      </c>
      <c r="F268" s="32"/>
      <c r="G268" s="54" t="s">
        <v>2998</v>
      </c>
      <c r="H268" s="32" t="s">
        <v>1978</v>
      </c>
      <c r="I268" s="32" t="s">
        <v>2050</v>
      </c>
      <c r="J268" s="31">
        <v>3368280</v>
      </c>
      <c r="K268" s="32" t="s">
        <v>3762</v>
      </c>
      <c r="L268" s="32">
        <v>3368280</v>
      </c>
      <c r="M268" s="31" t="s">
        <v>539</v>
      </c>
      <c r="N268" s="31">
        <v>40</v>
      </c>
      <c r="O268" s="51">
        <v>2.17</v>
      </c>
      <c r="P268" s="57">
        <v>39841</v>
      </c>
      <c r="Q268" s="57">
        <v>40646</v>
      </c>
      <c r="R268" s="31" t="s">
        <v>4328</v>
      </c>
      <c r="S268" s="31" t="s">
        <v>2065</v>
      </c>
      <c r="T268" s="31" t="s">
        <v>2066</v>
      </c>
      <c r="U268" s="126" t="s">
        <v>177</v>
      </c>
      <c r="V268" s="31" t="s">
        <v>1630</v>
      </c>
      <c r="AD268" s="9"/>
      <c r="AE268" s="9"/>
      <c r="AF268" s="6"/>
      <c r="AG268" s="9"/>
      <c r="AH268" s="5"/>
      <c r="AK268" s="9"/>
      <c r="AL268" s="32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</row>
    <row r="269" spans="2:147" ht="15.75">
      <c r="B269" s="13"/>
      <c r="C269" s="31"/>
      <c r="D269" s="32"/>
      <c r="E269" s="124">
        <v>10586365</v>
      </c>
      <c r="F269" s="13"/>
      <c r="G269" s="125" t="s">
        <v>191</v>
      </c>
      <c r="H269" s="125" t="s">
        <v>192</v>
      </c>
      <c r="I269" s="125" t="s">
        <v>190</v>
      </c>
      <c r="J269" s="126">
        <v>3504981</v>
      </c>
      <c r="K269" s="13"/>
      <c r="M269" s="126" t="s">
        <v>539</v>
      </c>
      <c r="N269" s="31">
        <v>12</v>
      </c>
      <c r="O269" s="130">
        <v>0.65</v>
      </c>
      <c r="P269" s="127">
        <v>40672</v>
      </c>
      <c r="Q269" s="127">
        <v>40787</v>
      </c>
      <c r="R269" s="126" t="s">
        <v>4076</v>
      </c>
      <c r="S269" s="126" t="s">
        <v>221</v>
      </c>
      <c r="T269" s="126" t="s">
        <v>220</v>
      </c>
      <c r="U269" s="31" t="s">
        <v>3304</v>
      </c>
      <c r="V269" s="31" t="s">
        <v>3129</v>
      </c>
      <c r="AD269" s="9"/>
      <c r="AE269" s="9"/>
      <c r="AF269" s="6"/>
      <c r="AG269" s="9"/>
      <c r="AH269" s="5"/>
      <c r="AK269" s="9"/>
      <c r="AL269" s="32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</row>
    <row r="270" spans="2:147" ht="15.75">
      <c r="B270" s="13"/>
      <c r="C270" s="31"/>
      <c r="D270" s="32"/>
      <c r="E270" s="32">
        <v>10063348</v>
      </c>
      <c r="G270" s="13" t="s">
        <v>3637</v>
      </c>
      <c r="H270" s="13" t="s">
        <v>3638</v>
      </c>
      <c r="I270" s="13" t="s">
        <v>3639</v>
      </c>
      <c r="L270" s="34"/>
      <c r="M270" s="31" t="s">
        <v>3627</v>
      </c>
      <c r="N270" s="91">
        <v>288</v>
      </c>
      <c r="O270" s="98">
        <v>17.08</v>
      </c>
      <c r="P270" s="57">
        <v>39311</v>
      </c>
      <c r="Q270" s="13"/>
      <c r="R270" s="92" t="s">
        <v>1547</v>
      </c>
      <c r="S270" s="92" t="s">
        <v>3058</v>
      </c>
      <c r="T270" s="31" t="s">
        <v>1121</v>
      </c>
      <c r="U270" s="31" t="s">
        <v>554</v>
      </c>
      <c r="V270" s="92" t="s">
        <v>4072</v>
      </c>
      <c r="AD270" s="9"/>
      <c r="AE270" s="9"/>
      <c r="AF270" s="6"/>
      <c r="AG270" s="9"/>
      <c r="AH270" s="5"/>
      <c r="AK270" s="9"/>
      <c r="AL270" s="32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</row>
    <row r="271" spans="2:147" ht="15.75">
      <c r="B271" s="13"/>
      <c r="C271" s="31"/>
      <c r="D271" s="32"/>
      <c r="G271" s="13" t="s">
        <v>2307</v>
      </c>
      <c r="H271" s="13" t="s">
        <v>2308</v>
      </c>
      <c r="I271" s="13" t="s">
        <v>2309</v>
      </c>
      <c r="L271" s="13" t="s">
        <v>2545</v>
      </c>
      <c r="M271" s="31">
        <v>78746</v>
      </c>
      <c r="N271" s="40">
        <v>215</v>
      </c>
      <c r="O271" s="51">
        <v>32.19</v>
      </c>
      <c r="P271" s="30">
        <v>33792</v>
      </c>
      <c r="Q271" s="30">
        <v>34012</v>
      </c>
      <c r="R271" s="30"/>
      <c r="S271" s="31" t="s">
        <v>2310</v>
      </c>
      <c r="T271" s="31" t="s">
        <v>2311</v>
      </c>
      <c r="U271" s="31" t="s">
        <v>3304</v>
      </c>
      <c r="V271" s="31" t="s">
        <v>178</v>
      </c>
      <c r="AD271" s="9"/>
      <c r="AE271" s="9"/>
      <c r="AF271" s="6"/>
      <c r="AG271" s="9"/>
      <c r="AH271" s="5"/>
      <c r="AK271" s="9"/>
      <c r="AL271" s="32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</row>
    <row r="272" spans="2:147" ht="15.75">
      <c r="B272" s="13"/>
      <c r="C272" s="141"/>
      <c r="D272" s="32"/>
      <c r="E272" s="32">
        <v>10102930</v>
      </c>
      <c r="G272" s="13" t="s">
        <v>2364</v>
      </c>
      <c r="H272" s="13" t="s">
        <v>2365</v>
      </c>
      <c r="I272" s="13" t="s">
        <v>2366</v>
      </c>
      <c r="J272" s="31">
        <v>232298</v>
      </c>
      <c r="M272" s="31">
        <v>78721</v>
      </c>
      <c r="N272" s="31">
        <v>24</v>
      </c>
      <c r="O272" s="51">
        <v>2</v>
      </c>
      <c r="P272" s="57">
        <v>39451</v>
      </c>
      <c r="Q272" s="57">
        <v>39625</v>
      </c>
      <c r="R272" s="31" t="s">
        <v>2012</v>
      </c>
      <c r="S272" s="92" t="s">
        <v>3342</v>
      </c>
      <c r="T272" s="31" t="s">
        <v>3343</v>
      </c>
      <c r="U272" s="31" t="s">
        <v>3304</v>
      </c>
      <c r="V272" s="31" t="s">
        <v>3888</v>
      </c>
      <c r="AD272" s="9"/>
      <c r="AE272" s="9"/>
      <c r="AF272" s="6"/>
      <c r="AG272" s="9"/>
      <c r="AH272" s="5"/>
      <c r="AK272" s="9"/>
      <c r="AL272" s="32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</row>
    <row r="273" spans="2:147" ht="15.75">
      <c r="B273" s="13"/>
      <c r="C273" s="141"/>
      <c r="D273" s="32"/>
      <c r="E273" s="153" t="s">
        <v>4611</v>
      </c>
      <c r="F273" s="154"/>
      <c r="G273" s="155" t="s">
        <v>4038</v>
      </c>
      <c r="H273" s="155" t="s">
        <v>5186</v>
      </c>
      <c r="I273" s="155" t="s">
        <v>3701</v>
      </c>
      <c r="J273" s="156">
        <v>3355636</v>
      </c>
      <c r="K273" s="156"/>
      <c r="L273" s="155"/>
      <c r="M273" s="156" t="s">
        <v>539</v>
      </c>
      <c r="N273" s="156">
        <v>225</v>
      </c>
      <c r="O273" s="160">
        <v>3.2872</v>
      </c>
      <c r="P273" s="158">
        <v>39569</v>
      </c>
      <c r="Q273" s="158">
        <v>40136</v>
      </c>
      <c r="R273" s="156" t="s">
        <v>1655</v>
      </c>
      <c r="S273" s="156" t="s">
        <v>2241</v>
      </c>
      <c r="T273" s="157" t="s">
        <v>2242</v>
      </c>
      <c r="U273" s="156" t="s">
        <v>3304</v>
      </c>
      <c r="V273" s="157" t="s">
        <v>266</v>
      </c>
      <c r="AD273" s="9"/>
      <c r="AE273" s="9"/>
      <c r="AF273" s="6"/>
      <c r="AG273" s="9"/>
      <c r="AH273" s="5"/>
      <c r="AK273" s="9"/>
      <c r="AL273" s="32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</row>
    <row r="274" spans="2:147" ht="15.75">
      <c r="B274" s="13"/>
      <c r="C274" s="31"/>
      <c r="D274" s="32"/>
      <c r="E274" s="32">
        <v>222373</v>
      </c>
      <c r="G274" s="13" t="s">
        <v>4203</v>
      </c>
      <c r="H274" s="13" t="s">
        <v>4204</v>
      </c>
      <c r="I274" s="13" t="s">
        <v>4205</v>
      </c>
      <c r="L274" s="13" t="s">
        <v>2546</v>
      </c>
      <c r="M274" s="31">
        <v>78730</v>
      </c>
      <c r="N274" s="31">
        <v>6</v>
      </c>
      <c r="O274" s="51">
        <v>18.47</v>
      </c>
      <c r="P274" s="30">
        <v>37825</v>
      </c>
      <c r="Q274" s="30">
        <v>37963</v>
      </c>
      <c r="R274" s="104" t="s">
        <v>2024</v>
      </c>
      <c r="S274" s="31" t="s">
        <v>4206</v>
      </c>
      <c r="T274" s="31" t="s">
        <v>4207</v>
      </c>
      <c r="U274" s="31" t="s">
        <v>3304</v>
      </c>
      <c r="V274" s="31" t="s">
        <v>2816</v>
      </c>
      <c r="AD274" s="9"/>
      <c r="AE274" s="9"/>
      <c r="AF274" s="6"/>
      <c r="AG274" s="9"/>
      <c r="AH274" s="5"/>
      <c r="AK274" s="9"/>
      <c r="AL274" s="32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</row>
    <row r="275" spans="2:147" ht="15.75">
      <c r="B275" s="13"/>
      <c r="C275" s="31"/>
      <c r="D275" s="32"/>
      <c r="E275" s="59" t="s">
        <v>167</v>
      </c>
      <c r="G275" s="59" t="s">
        <v>166</v>
      </c>
      <c r="H275" s="59" t="s">
        <v>1580</v>
      </c>
      <c r="I275" s="59" t="s">
        <v>4137</v>
      </c>
      <c r="J275" s="105"/>
      <c r="K275" s="105"/>
      <c r="L275" s="59" t="s">
        <v>1721</v>
      </c>
      <c r="M275" s="31">
        <v>78730</v>
      </c>
      <c r="N275" s="31">
        <v>14</v>
      </c>
      <c r="O275" s="113">
        <v>17.115</v>
      </c>
      <c r="P275" s="103">
        <v>37587</v>
      </c>
      <c r="Q275" s="103">
        <v>38268</v>
      </c>
      <c r="R275" s="104" t="s">
        <v>1722</v>
      </c>
      <c r="S275" s="104" t="s">
        <v>1723</v>
      </c>
      <c r="T275" s="104" t="s">
        <v>1724</v>
      </c>
      <c r="U275" s="4" t="s">
        <v>554</v>
      </c>
      <c r="V275" s="31" t="s">
        <v>2008</v>
      </c>
      <c r="AD275" s="9"/>
      <c r="AE275" s="9"/>
      <c r="AF275" s="6"/>
      <c r="AG275" s="9"/>
      <c r="AH275" s="5"/>
      <c r="AK275" s="9"/>
      <c r="AL275" s="32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</row>
    <row r="276" spans="2:147" ht="15.75">
      <c r="B276" s="13"/>
      <c r="C276" s="31"/>
      <c r="D276" s="32"/>
      <c r="E276" s="32">
        <v>10332844</v>
      </c>
      <c r="F276" s="13"/>
      <c r="G276" s="13" t="s">
        <v>4135</v>
      </c>
      <c r="H276" s="13" t="s">
        <v>4134</v>
      </c>
      <c r="I276" s="13" t="s">
        <v>10</v>
      </c>
      <c r="J276" s="31">
        <v>547376</v>
      </c>
      <c r="K276" s="13"/>
      <c r="M276" s="31" t="s">
        <v>562</v>
      </c>
      <c r="N276" s="31">
        <v>148</v>
      </c>
      <c r="O276" s="51">
        <v>33.07</v>
      </c>
      <c r="P276" s="57">
        <v>40051</v>
      </c>
      <c r="Q276" s="57">
        <v>40289</v>
      </c>
      <c r="R276" s="31" t="s">
        <v>1028</v>
      </c>
      <c r="S276" s="31" t="s">
        <v>1641</v>
      </c>
      <c r="T276" s="31" t="s">
        <v>1302</v>
      </c>
      <c r="U276" s="31" t="s">
        <v>3304</v>
      </c>
      <c r="V276" s="31" t="s">
        <v>3354</v>
      </c>
      <c r="AD276" s="9"/>
      <c r="AE276" s="9"/>
      <c r="AF276" s="6"/>
      <c r="AG276" s="9"/>
      <c r="AH276" s="5"/>
      <c r="AK276" s="9"/>
      <c r="AL276" s="32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</row>
    <row r="277" spans="2:147" ht="15.75">
      <c r="B277" s="13"/>
      <c r="C277" s="31"/>
      <c r="D277" s="32"/>
      <c r="E277" s="56" t="s">
        <v>1299</v>
      </c>
      <c r="G277" s="54" t="s">
        <v>3447</v>
      </c>
      <c r="H277" s="55" t="s">
        <v>3043</v>
      </c>
      <c r="I277" s="54" t="s">
        <v>10</v>
      </c>
      <c r="J277" s="91">
        <v>547376</v>
      </c>
      <c r="K277" s="91"/>
      <c r="L277" s="54" t="s">
        <v>10</v>
      </c>
      <c r="M277" s="91">
        <v>78750</v>
      </c>
      <c r="N277" s="91">
        <v>250</v>
      </c>
      <c r="O277" s="98">
        <v>22.97</v>
      </c>
      <c r="P277" s="57">
        <v>38870</v>
      </c>
      <c r="Q277" s="112">
        <v>39464</v>
      </c>
      <c r="R277" s="31" t="s">
        <v>1600</v>
      </c>
      <c r="S277" s="92" t="s">
        <v>620</v>
      </c>
      <c r="T277" s="92" t="s">
        <v>3429</v>
      </c>
      <c r="U277" s="31" t="s">
        <v>3304</v>
      </c>
      <c r="V277" s="31" t="s">
        <v>1814</v>
      </c>
      <c r="AD277" s="9"/>
      <c r="AE277" s="9"/>
      <c r="AF277" s="6"/>
      <c r="AG277" s="9"/>
      <c r="AH277" s="5"/>
      <c r="AK277" s="9"/>
      <c r="AL277" s="32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</row>
    <row r="278" spans="2:147" ht="15.75">
      <c r="B278" s="13"/>
      <c r="C278" s="31"/>
      <c r="D278" s="32"/>
      <c r="E278" s="32">
        <v>122352</v>
      </c>
      <c r="G278" s="13" t="s">
        <v>2499</v>
      </c>
      <c r="H278" s="13" t="s">
        <v>1940</v>
      </c>
      <c r="I278" s="13" t="s">
        <v>2498</v>
      </c>
      <c r="L278" s="13" t="s">
        <v>2547</v>
      </c>
      <c r="M278" s="31">
        <v>78753</v>
      </c>
      <c r="N278" s="40">
        <v>174</v>
      </c>
      <c r="O278" s="51">
        <v>7.25</v>
      </c>
      <c r="P278" s="30">
        <v>36586</v>
      </c>
      <c r="Q278" s="30">
        <v>36763</v>
      </c>
      <c r="R278" s="30"/>
      <c r="S278" s="31" t="s">
        <v>1938</v>
      </c>
      <c r="T278" s="31" t="s">
        <v>1939</v>
      </c>
      <c r="U278" s="31" t="s">
        <v>3304</v>
      </c>
      <c r="V278" s="31" t="s">
        <v>4234</v>
      </c>
      <c r="AD278" s="9"/>
      <c r="AE278" s="9"/>
      <c r="AF278" s="6"/>
      <c r="AG278" s="9"/>
      <c r="AH278" s="5"/>
      <c r="AK278" s="9"/>
      <c r="AL278" s="32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</row>
    <row r="279" spans="2:147" ht="15.75">
      <c r="B279" s="13"/>
      <c r="C279" s="31"/>
      <c r="D279" s="32"/>
      <c r="E279" s="32">
        <v>10120305</v>
      </c>
      <c r="G279" s="13" t="s">
        <v>606</v>
      </c>
      <c r="H279" s="13" t="s">
        <v>607</v>
      </c>
      <c r="I279" s="13" t="s">
        <v>608</v>
      </c>
      <c r="J279" s="31">
        <v>3292778</v>
      </c>
      <c r="M279" s="31">
        <v>78748</v>
      </c>
      <c r="N279" s="52">
        <v>405</v>
      </c>
      <c r="O279" s="51">
        <v>23.97</v>
      </c>
      <c r="P279" s="57">
        <v>39507</v>
      </c>
      <c r="Q279" s="13"/>
      <c r="R279" s="31" t="s">
        <v>4076</v>
      </c>
      <c r="S279" s="92" t="s">
        <v>3359</v>
      </c>
      <c r="T279" s="31" t="s">
        <v>3360</v>
      </c>
      <c r="U279" s="31" t="s">
        <v>554</v>
      </c>
      <c r="V279" s="31" t="s">
        <v>3888</v>
      </c>
      <c r="AD279" s="9"/>
      <c r="AE279" s="9"/>
      <c r="AF279" s="6"/>
      <c r="AG279" s="9"/>
      <c r="AH279" s="5"/>
      <c r="AK279" s="9"/>
      <c r="AL279" s="32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</row>
    <row r="280" spans="2:147" ht="15.75">
      <c r="B280" s="13"/>
      <c r="C280" s="31"/>
      <c r="D280" s="32"/>
      <c r="E280" s="56" t="s">
        <v>2509</v>
      </c>
      <c r="G280" s="13" t="s">
        <v>3647</v>
      </c>
      <c r="H280" s="54" t="s">
        <v>2510</v>
      </c>
      <c r="I280" s="54" t="s">
        <v>692</v>
      </c>
      <c r="J280" s="31">
        <v>3292778</v>
      </c>
      <c r="K280" s="91"/>
      <c r="L280" s="54" t="s">
        <v>692</v>
      </c>
      <c r="M280" s="91">
        <v>78748</v>
      </c>
      <c r="N280" s="31">
        <v>376</v>
      </c>
      <c r="O280" s="98">
        <v>23.968</v>
      </c>
      <c r="P280" s="57">
        <v>39141</v>
      </c>
      <c r="Q280" s="13"/>
      <c r="R280" s="92" t="s">
        <v>1600</v>
      </c>
      <c r="S280" s="92" t="s">
        <v>4379</v>
      </c>
      <c r="T280" s="31" t="s">
        <v>4380</v>
      </c>
      <c r="U280" s="31" t="s">
        <v>554</v>
      </c>
      <c r="V280" s="92" t="s">
        <v>2259</v>
      </c>
      <c r="AD280" s="9"/>
      <c r="AE280" s="9"/>
      <c r="AF280" s="6"/>
      <c r="AG280" s="9"/>
      <c r="AH280" s="5"/>
      <c r="AK280" s="9"/>
      <c r="AL280" s="32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</row>
    <row r="281" spans="2:147" ht="15.75">
      <c r="B281" s="13"/>
      <c r="C281" s="46"/>
      <c r="D281" s="32"/>
      <c r="E281" s="124">
        <v>10482713</v>
      </c>
      <c r="F281" s="13"/>
      <c r="G281" s="125" t="s">
        <v>2632</v>
      </c>
      <c r="H281" s="125" t="s">
        <v>785</v>
      </c>
      <c r="I281" s="125" t="s">
        <v>2631</v>
      </c>
      <c r="J281" s="126">
        <v>3292778</v>
      </c>
      <c r="K281" s="125"/>
      <c r="L281" s="125"/>
      <c r="M281" s="126" t="s">
        <v>546</v>
      </c>
      <c r="N281" s="31">
        <v>296</v>
      </c>
      <c r="O281" s="130">
        <v>23.97</v>
      </c>
      <c r="P281" s="127">
        <v>40415</v>
      </c>
      <c r="Q281" s="57">
        <v>40644</v>
      </c>
      <c r="R281" s="31" t="s">
        <v>4076</v>
      </c>
      <c r="S281" s="126" t="s">
        <v>3065</v>
      </c>
      <c r="T281" s="126" t="s">
        <v>3064</v>
      </c>
      <c r="U281" s="31" t="s">
        <v>3304</v>
      </c>
      <c r="V281" s="31" t="s">
        <v>3844</v>
      </c>
      <c r="AD281" s="9"/>
      <c r="AE281" s="9"/>
      <c r="AF281" s="6"/>
      <c r="AG281" s="9"/>
      <c r="AH281" s="5"/>
      <c r="AK281" s="9"/>
      <c r="AL281" s="32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</row>
    <row r="282" spans="2:147" ht="15.75">
      <c r="B282" s="13"/>
      <c r="C282" s="31"/>
      <c r="D282" s="32"/>
      <c r="E282" s="58">
        <v>292781</v>
      </c>
      <c r="G282" s="54" t="s">
        <v>1</v>
      </c>
      <c r="H282" s="54" t="s">
        <v>1944</v>
      </c>
      <c r="I282" s="55" t="s">
        <v>39</v>
      </c>
      <c r="J282" s="31">
        <v>3207419</v>
      </c>
      <c r="K282" s="91"/>
      <c r="L282" s="13" t="s">
        <v>2070</v>
      </c>
      <c r="M282" s="31">
        <v>78652</v>
      </c>
      <c r="N282" s="91">
        <v>300</v>
      </c>
      <c r="O282" s="98">
        <v>56.495</v>
      </c>
      <c r="P282" s="57">
        <v>38792</v>
      </c>
      <c r="Q282" s="57">
        <v>39006</v>
      </c>
      <c r="R282" s="31" t="s">
        <v>1600</v>
      </c>
      <c r="S282" s="31" t="s">
        <v>2002</v>
      </c>
      <c r="T282" s="31" t="s">
        <v>2003</v>
      </c>
      <c r="U282" s="31" t="s">
        <v>3304</v>
      </c>
      <c r="V282" s="31" t="s">
        <v>1948</v>
      </c>
      <c r="AD282" s="9"/>
      <c r="AE282" s="9"/>
      <c r="AF282" s="6"/>
      <c r="AG282" s="9"/>
      <c r="AH282" s="5"/>
      <c r="AK282" s="9"/>
      <c r="AL282" s="32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</row>
    <row r="283" spans="2:147" ht="15.75">
      <c r="B283" s="13"/>
      <c r="C283" s="31"/>
      <c r="D283" s="32"/>
      <c r="E283" s="124">
        <v>11417425</v>
      </c>
      <c r="F283" s="13"/>
      <c r="G283" s="125" t="s">
        <v>5501</v>
      </c>
      <c r="H283" s="125" t="s">
        <v>5502</v>
      </c>
      <c r="I283" s="125" t="s">
        <v>5500</v>
      </c>
      <c r="J283" s="126">
        <v>108733</v>
      </c>
      <c r="K283" s="13"/>
      <c r="M283" s="126" t="s">
        <v>2217</v>
      </c>
      <c r="N283" s="126">
        <v>650</v>
      </c>
      <c r="O283" s="130">
        <v>28.4</v>
      </c>
      <c r="P283" s="127">
        <v>42264</v>
      </c>
      <c r="Q283" s="127">
        <v>42433</v>
      </c>
      <c r="R283" s="126" t="s">
        <v>5251</v>
      </c>
      <c r="S283" s="126" t="s">
        <v>5438</v>
      </c>
      <c r="T283" s="126" t="s">
        <v>5503</v>
      </c>
      <c r="U283" s="126" t="s">
        <v>906</v>
      </c>
      <c r="V283" s="31" t="s">
        <v>5568</v>
      </c>
      <c r="AD283" s="9"/>
      <c r="AE283" s="9"/>
      <c r="AF283" s="6"/>
      <c r="AG283" s="9"/>
      <c r="AH283" s="5"/>
      <c r="AK283" s="9"/>
      <c r="AL283" s="32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</row>
    <row r="284" spans="2:147" ht="15.75">
      <c r="B284" s="13"/>
      <c r="C284" s="31"/>
      <c r="D284" s="32"/>
      <c r="E284" s="153">
        <v>11501877</v>
      </c>
      <c r="F284" s="154"/>
      <c r="G284" s="155" t="s">
        <v>5628</v>
      </c>
      <c r="H284" s="155" t="s">
        <v>5688</v>
      </c>
      <c r="I284" s="155" t="s">
        <v>5500</v>
      </c>
      <c r="J284" s="156">
        <v>108733</v>
      </c>
      <c r="K284" s="154"/>
      <c r="L284" s="154"/>
      <c r="M284" s="156" t="s">
        <v>2217</v>
      </c>
      <c r="N284" s="157">
        <v>650</v>
      </c>
      <c r="O284" s="160">
        <v>28.4</v>
      </c>
      <c r="P284" s="158">
        <v>42446</v>
      </c>
      <c r="Q284" s="155"/>
      <c r="R284" s="157" t="s">
        <v>1871</v>
      </c>
      <c r="S284" s="157" t="s">
        <v>5438</v>
      </c>
      <c r="T284" s="156" t="s">
        <v>2222</v>
      </c>
      <c r="U284" s="156" t="s">
        <v>907</v>
      </c>
      <c r="V284" s="157" t="s">
        <v>5698</v>
      </c>
      <c r="AD284" s="9"/>
      <c r="AE284" s="9"/>
      <c r="AF284" s="6"/>
      <c r="AG284" s="9"/>
      <c r="AH284" s="5"/>
      <c r="AK284" s="9"/>
      <c r="AL284" s="32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</row>
    <row r="285" spans="2:147" ht="15.75">
      <c r="B285" s="13"/>
      <c r="C285" s="31"/>
      <c r="D285" s="32"/>
      <c r="E285" s="32">
        <v>10082990</v>
      </c>
      <c r="G285" s="13" t="s">
        <v>2764</v>
      </c>
      <c r="H285" s="13" t="s">
        <v>3974</v>
      </c>
      <c r="I285" s="13" t="s">
        <v>2765</v>
      </c>
      <c r="J285" s="31">
        <v>3324875</v>
      </c>
      <c r="L285" s="57"/>
      <c r="M285" s="31" t="s">
        <v>1387</v>
      </c>
      <c r="N285" s="31">
        <v>6</v>
      </c>
      <c r="O285" s="51">
        <v>1.4</v>
      </c>
      <c r="P285" s="57">
        <v>39374</v>
      </c>
      <c r="Q285" s="57">
        <v>39625</v>
      </c>
      <c r="R285" s="92" t="s">
        <v>4328</v>
      </c>
      <c r="S285" s="92" t="s">
        <v>1523</v>
      </c>
      <c r="T285" s="31" t="s">
        <v>3973</v>
      </c>
      <c r="U285" s="92" t="s">
        <v>906</v>
      </c>
      <c r="V285" s="31" t="s">
        <v>2291</v>
      </c>
      <c r="AD285" s="9"/>
      <c r="AE285" s="9"/>
      <c r="AF285" s="6"/>
      <c r="AG285" s="9"/>
      <c r="AH285" s="5"/>
      <c r="AK285" s="9"/>
      <c r="AL285" s="32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</row>
    <row r="286" spans="2:147" ht="15.75">
      <c r="B286" s="13"/>
      <c r="C286" s="31"/>
      <c r="D286" s="32"/>
      <c r="E286" s="56" t="s">
        <v>1544</v>
      </c>
      <c r="G286" s="54" t="s">
        <v>3406</v>
      </c>
      <c r="H286" s="55" t="s">
        <v>239</v>
      </c>
      <c r="I286" s="54" t="s">
        <v>11</v>
      </c>
      <c r="J286" s="91"/>
      <c r="K286" s="91"/>
      <c r="L286" s="54" t="s">
        <v>11</v>
      </c>
      <c r="M286" s="91">
        <v>78732</v>
      </c>
      <c r="N286" s="91">
        <v>6</v>
      </c>
      <c r="O286" s="98">
        <v>1.35</v>
      </c>
      <c r="P286" s="57">
        <v>38848</v>
      </c>
      <c r="Q286" s="54"/>
      <c r="R286" s="92" t="s">
        <v>4328</v>
      </c>
      <c r="S286" s="92" t="s">
        <v>622</v>
      </c>
      <c r="T286" s="92" t="s">
        <v>623</v>
      </c>
      <c r="U286" s="92" t="s">
        <v>554</v>
      </c>
      <c r="V286" s="31" t="s">
        <v>1814</v>
      </c>
      <c r="AD286" s="9"/>
      <c r="AE286" s="9"/>
      <c r="AF286" s="6"/>
      <c r="AG286" s="9"/>
      <c r="AH286" s="5"/>
      <c r="AK286" s="9"/>
      <c r="AL286" s="32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</row>
    <row r="287" spans="2:147" ht="15.75">
      <c r="B287" s="13"/>
      <c r="C287" s="31"/>
      <c r="D287" s="32"/>
      <c r="E287" s="32" t="s">
        <v>3066</v>
      </c>
      <c r="G287" s="13" t="s">
        <v>2633</v>
      </c>
      <c r="H287" s="13" t="s">
        <v>1385</v>
      </c>
      <c r="I287" s="13" t="s">
        <v>1386</v>
      </c>
      <c r="J287" s="31">
        <v>3321944</v>
      </c>
      <c r="L287" s="34"/>
      <c r="M287" s="31" t="s">
        <v>1387</v>
      </c>
      <c r="N287" s="52">
        <v>85</v>
      </c>
      <c r="O287" s="98">
        <v>5.11</v>
      </c>
      <c r="P287" s="57">
        <v>39345</v>
      </c>
      <c r="Q287" s="57">
        <v>39665</v>
      </c>
      <c r="R287" s="92" t="s">
        <v>2294</v>
      </c>
      <c r="S287" s="92" t="s">
        <v>2519</v>
      </c>
      <c r="T287" s="31" t="s">
        <v>2520</v>
      </c>
      <c r="U287" s="31" t="s">
        <v>906</v>
      </c>
      <c r="V287" s="92" t="s">
        <v>4072</v>
      </c>
      <c r="AD287" s="9"/>
      <c r="AE287" s="9"/>
      <c r="AF287" s="6"/>
      <c r="AG287" s="9"/>
      <c r="AH287" s="5"/>
      <c r="AK287" s="9"/>
      <c r="AL287" s="32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</row>
    <row r="288" spans="2:147" ht="15.75">
      <c r="B288" s="13"/>
      <c r="C288" s="31"/>
      <c r="D288" s="32"/>
      <c r="E288" s="61">
        <v>109666</v>
      </c>
      <c r="G288" s="13" t="s">
        <v>354</v>
      </c>
      <c r="H288" s="13" t="s">
        <v>155</v>
      </c>
      <c r="I288" s="13" t="s">
        <v>355</v>
      </c>
      <c r="L288" s="13" t="s">
        <v>2548</v>
      </c>
      <c r="M288" s="31">
        <v>78734</v>
      </c>
      <c r="N288" s="40">
        <v>190</v>
      </c>
      <c r="O288" s="51">
        <v>16.9</v>
      </c>
      <c r="P288" s="30">
        <v>36460</v>
      </c>
      <c r="Q288" s="30">
        <v>36714</v>
      </c>
      <c r="R288" s="30"/>
      <c r="S288" s="31" t="s">
        <v>356</v>
      </c>
      <c r="T288" s="31" t="s">
        <v>357</v>
      </c>
      <c r="U288" s="31" t="s">
        <v>3304</v>
      </c>
      <c r="V288" s="31" t="s">
        <v>2816</v>
      </c>
      <c r="AD288" s="9"/>
      <c r="AE288" s="9"/>
      <c r="AF288" s="6"/>
      <c r="AG288" s="9"/>
      <c r="AH288" s="5"/>
      <c r="AK288" s="9"/>
      <c r="AL288" s="32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</row>
    <row r="289" spans="2:147" ht="15.75">
      <c r="B289" s="13"/>
      <c r="C289" s="31"/>
      <c r="D289" s="32"/>
      <c r="E289" s="124">
        <v>10175200</v>
      </c>
      <c r="F289" s="13"/>
      <c r="G289" s="125" t="s">
        <v>2186</v>
      </c>
      <c r="H289" s="125" t="s">
        <v>2618</v>
      </c>
      <c r="I289" s="125" t="s">
        <v>60</v>
      </c>
      <c r="J289" s="126">
        <v>584168</v>
      </c>
      <c r="K289" s="13"/>
      <c r="M289" s="126" t="s">
        <v>2187</v>
      </c>
      <c r="N289" s="31">
        <v>50</v>
      </c>
      <c r="O289" s="130">
        <v>29.1</v>
      </c>
      <c r="P289" s="127">
        <v>39654</v>
      </c>
      <c r="Q289" s="13"/>
      <c r="R289" s="126" t="s">
        <v>2617</v>
      </c>
      <c r="S289" s="126" t="s">
        <v>2612</v>
      </c>
      <c r="T289" s="126" t="s">
        <v>3364</v>
      </c>
      <c r="U289" s="126" t="s">
        <v>554</v>
      </c>
      <c r="V289" s="31" t="s">
        <v>187</v>
      </c>
      <c r="AD289" s="9"/>
      <c r="AE289" s="9"/>
      <c r="AF289" s="6"/>
      <c r="AG289" s="9"/>
      <c r="AH289" s="5"/>
      <c r="AK289" s="9"/>
      <c r="AL289" s="32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</row>
    <row r="290" spans="2:147" ht="15.75">
      <c r="B290" s="13"/>
      <c r="C290" s="31"/>
      <c r="D290" s="32"/>
      <c r="E290" s="58">
        <v>280399</v>
      </c>
      <c r="G290" s="54" t="s">
        <v>3287</v>
      </c>
      <c r="H290" s="54" t="s">
        <v>1730</v>
      </c>
      <c r="I290" s="54" t="s">
        <v>1731</v>
      </c>
      <c r="J290" s="91">
        <v>3185244</v>
      </c>
      <c r="K290" s="91"/>
      <c r="L290" s="55" t="s">
        <v>1955</v>
      </c>
      <c r="M290" s="31">
        <v>78701</v>
      </c>
      <c r="N290" s="40">
        <v>432</v>
      </c>
      <c r="O290" s="98">
        <v>1.29</v>
      </c>
      <c r="P290" s="57">
        <v>38576</v>
      </c>
      <c r="Q290" s="57">
        <v>38789</v>
      </c>
      <c r="R290" s="31" t="s">
        <v>1149</v>
      </c>
      <c r="S290" s="31" t="s">
        <v>3401</v>
      </c>
      <c r="T290" s="31" t="s">
        <v>3402</v>
      </c>
      <c r="U290" s="31" t="s">
        <v>3304</v>
      </c>
      <c r="V290" s="31" t="s">
        <v>730</v>
      </c>
      <c r="AD290" s="9"/>
      <c r="AE290" s="9"/>
      <c r="AF290" s="6"/>
      <c r="AG290" s="9"/>
      <c r="AH290" s="5"/>
      <c r="AK290" s="9"/>
      <c r="AL290" s="32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</row>
    <row r="291" spans="2:147" ht="15.75">
      <c r="B291" s="13"/>
      <c r="C291" s="31"/>
      <c r="D291" s="32"/>
      <c r="E291" s="124">
        <v>11030837</v>
      </c>
      <c r="F291" s="13"/>
      <c r="G291" s="125" t="s">
        <v>4821</v>
      </c>
      <c r="H291" s="125" t="s">
        <v>4869</v>
      </c>
      <c r="I291" s="125" t="s">
        <v>4820</v>
      </c>
      <c r="J291" s="126">
        <v>632900</v>
      </c>
      <c r="K291" s="125"/>
      <c r="M291" s="126" t="s">
        <v>532</v>
      </c>
      <c r="N291" s="31">
        <v>12</v>
      </c>
      <c r="O291" s="130">
        <v>0.388</v>
      </c>
      <c r="P291" s="127">
        <v>41558</v>
      </c>
      <c r="Q291" s="127">
        <v>41845</v>
      </c>
      <c r="R291" s="126" t="s">
        <v>4795</v>
      </c>
      <c r="S291" s="126" t="s">
        <v>4798</v>
      </c>
      <c r="T291" s="126" t="s">
        <v>4683</v>
      </c>
      <c r="U291" s="126" t="s">
        <v>3304</v>
      </c>
      <c r="V291" s="31" t="s">
        <v>4919</v>
      </c>
      <c r="AD291" s="9"/>
      <c r="AE291" s="9"/>
      <c r="AF291" s="6"/>
      <c r="AG291" s="9"/>
      <c r="AH291" s="5"/>
      <c r="AK291" s="9"/>
      <c r="AL291" s="32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</row>
    <row r="292" spans="2:147" ht="15.75">
      <c r="B292" s="13"/>
      <c r="C292" s="31"/>
      <c r="D292" s="32"/>
      <c r="E292" s="153">
        <v>11468907</v>
      </c>
      <c r="F292" s="154"/>
      <c r="G292" s="155" t="s">
        <v>5579</v>
      </c>
      <c r="H292" s="154" t="s">
        <v>5592</v>
      </c>
      <c r="I292" s="155" t="s">
        <v>5578</v>
      </c>
      <c r="J292" s="156">
        <v>3123236</v>
      </c>
      <c r="K292" s="154"/>
      <c r="L292" s="154"/>
      <c r="M292" s="156" t="s">
        <v>539</v>
      </c>
      <c r="N292" s="157">
        <v>6</v>
      </c>
      <c r="O292" s="163">
        <v>0.5337</v>
      </c>
      <c r="P292" s="158">
        <v>42377</v>
      </c>
      <c r="Q292" s="155"/>
      <c r="R292" s="156" t="s">
        <v>4463</v>
      </c>
      <c r="S292" s="156" t="s">
        <v>5593</v>
      </c>
      <c r="T292" s="156" t="s">
        <v>4430</v>
      </c>
      <c r="U292" s="156" t="s">
        <v>907</v>
      </c>
      <c r="V292" s="157" t="s">
        <v>5698</v>
      </c>
      <c r="AD292" s="9"/>
      <c r="AE292" s="9"/>
      <c r="AF292" s="6"/>
      <c r="AG292" s="9"/>
      <c r="AH292" s="5"/>
      <c r="AK292" s="9"/>
      <c r="AL292" s="32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</row>
    <row r="293" spans="2:147" ht="15.75">
      <c r="B293" s="13"/>
      <c r="C293" s="31"/>
      <c r="D293" s="32"/>
      <c r="E293" s="153">
        <v>11151492</v>
      </c>
      <c r="F293" s="154"/>
      <c r="G293" s="155" t="s">
        <v>5012</v>
      </c>
      <c r="H293" s="155" t="s">
        <v>5075</v>
      </c>
      <c r="I293" s="155" t="s">
        <v>5011</v>
      </c>
      <c r="J293" s="156">
        <v>253063</v>
      </c>
      <c r="K293" s="154"/>
      <c r="L293" s="154"/>
      <c r="M293" s="156" t="s">
        <v>534</v>
      </c>
      <c r="N293" s="157">
        <v>9</v>
      </c>
      <c r="O293" s="160">
        <v>0.381</v>
      </c>
      <c r="P293" s="158">
        <v>41779</v>
      </c>
      <c r="Q293" s="158">
        <v>42075</v>
      </c>
      <c r="R293" s="156" t="s">
        <v>1871</v>
      </c>
      <c r="S293" s="156" t="s">
        <v>779</v>
      </c>
      <c r="T293" s="156" t="s">
        <v>2229</v>
      </c>
      <c r="U293" s="157" t="s">
        <v>906</v>
      </c>
      <c r="V293" s="157" t="s">
        <v>5091</v>
      </c>
      <c r="AD293" s="9"/>
      <c r="AE293" s="9"/>
      <c r="AF293" s="6"/>
      <c r="AG293" s="9"/>
      <c r="AH293" s="5"/>
      <c r="AK293" s="9"/>
      <c r="AL293" s="32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</row>
    <row r="294" spans="2:147" ht="15.75">
      <c r="B294" s="13"/>
      <c r="C294" s="31"/>
      <c r="D294" s="32"/>
      <c r="E294" s="124">
        <v>11169396</v>
      </c>
      <c r="F294" s="13"/>
      <c r="G294" s="125" t="s">
        <v>5010</v>
      </c>
      <c r="H294" s="125" t="s">
        <v>5081</v>
      </c>
      <c r="I294" s="125" t="s">
        <v>5009</v>
      </c>
      <c r="J294" s="126">
        <v>402722</v>
      </c>
      <c r="K294" s="13"/>
      <c r="M294" s="126" t="s">
        <v>534</v>
      </c>
      <c r="N294" s="31">
        <v>19</v>
      </c>
      <c r="O294" s="130">
        <v>0.3</v>
      </c>
      <c r="P294" s="127">
        <v>41813</v>
      </c>
      <c r="Q294" s="127">
        <v>42192</v>
      </c>
      <c r="R294" s="31" t="s">
        <v>4076</v>
      </c>
      <c r="S294" s="126" t="s">
        <v>5082</v>
      </c>
      <c r="T294" s="126" t="s">
        <v>4683</v>
      </c>
      <c r="U294" s="126" t="s">
        <v>177</v>
      </c>
      <c r="V294" s="31" t="s">
        <v>5091</v>
      </c>
      <c r="AD294" s="9"/>
      <c r="AE294" s="9"/>
      <c r="AF294" s="6"/>
      <c r="AG294" s="9"/>
      <c r="AH294" s="5"/>
      <c r="AK294" s="9"/>
      <c r="AL294" s="32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</row>
    <row r="295" spans="2:147" ht="15.75">
      <c r="B295" s="13"/>
      <c r="C295" s="31"/>
      <c r="D295" s="32"/>
      <c r="E295" s="153">
        <v>11063673</v>
      </c>
      <c r="F295" s="154"/>
      <c r="G295" s="155" t="s">
        <v>4854</v>
      </c>
      <c r="H295" s="155" t="s">
        <v>4896</v>
      </c>
      <c r="I295" s="155" t="s">
        <v>4853</v>
      </c>
      <c r="J295" s="156">
        <v>457784</v>
      </c>
      <c r="K295" s="155"/>
      <c r="L295" s="154"/>
      <c r="M295" s="156" t="s">
        <v>539</v>
      </c>
      <c r="N295" s="157">
        <v>7</v>
      </c>
      <c r="O295" s="160">
        <v>0.29</v>
      </c>
      <c r="P295" s="158">
        <v>41621</v>
      </c>
      <c r="Q295" s="158">
        <v>42058</v>
      </c>
      <c r="R295" s="156" t="s">
        <v>4463</v>
      </c>
      <c r="S295" s="156" t="s">
        <v>4898</v>
      </c>
      <c r="T295" s="156" t="s">
        <v>4897</v>
      </c>
      <c r="U295" s="157" t="s">
        <v>906</v>
      </c>
      <c r="V295" s="157" t="s">
        <v>4919</v>
      </c>
      <c r="AD295" s="9"/>
      <c r="AE295" s="9"/>
      <c r="AF295" s="6"/>
      <c r="AG295" s="9"/>
      <c r="AH295" s="5"/>
      <c r="AK295" s="9"/>
      <c r="AL295" s="32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</row>
    <row r="296" spans="2:147" ht="15.75">
      <c r="B296" s="13"/>
      <c r="C296" s="31"/>
      <c r="D296" s="32"/>
      <c r="E296" s="124" t="s">
        <v>5256</v>
      </c>
      <c r="F296" s="13"/>
      <c r="G296" s="125" t="s">
        <v>5220</v>
      </c>
      <c r="H296" s="125" t="s">
        <v>5257</v>
      </c>
      <c r="I296" s="125" t="s">
        <v>4849</v>
      </c>
      <c r="J296" s="126">
        <v>218918</v>
      </c>
      <c r="K296" s="125"/>
      <c r="M296" s="126" t="s">
        <v>539</v>
      </c>
      <c r="N296" s="31">
        <v>34</v>
      </c>
      <c r="O296" s="130">
        <v>1.26</v>
      </c>
      <c r="P296" s="127">
        <v>41605</v>
      </c>
      <c r="Q296" s="119"/>
      <c r="R296" s="126" t="s">
        <v>4795</v>
      </c>
      <c r="S296" s="126" t="s">
        <v>4892</v>
      </c>
      <c r="T296" s="126" t="s">
        <v>4893</v>
      </c>
      <c r="U296" s="92" t="s">
        <v>554</v>
      </c>
      <c r="V296" s="31" t="s">
        <v>4919</v>
      </c>
      <c r="AD296" s="9"/>
      <c r="AE296" s="9"/>
      <c r="AF296" s="6"/>
      <c r="AG296" s="9"/>
      <c r="AH296" s="5"/>
      <c r="AK296" s="9"/>
      <c r="AL296" s="32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</row>
    <row r="297" spans="2:147" ht="15.75">
      <c r="B297" s="13"/>
      <c r="C297" s="31"/>
      <c r="D297" s="32"/>
      <c r="E297" s="67">
        <v>242290</v>
      </c>
      <c r="G297" s="67" t="s">
        <v>2717</v>
      </c>
      <c r="H297" s="66" t="s">
        <v>2267</v>
      </c>
      <c r="I297" s="13" t="s">
        <v>2268</v>
      </c>
      <c r="L297" s="66" t="s">
        <v>2718</v>
      </c>
      <c r="M297" s="31">
        <v>78705</v>
      </c>
      <c r="N297" s="31">
        <v>88</v>
      </c>
      <c r="O297" s="51">
        <v>1.05</v>
      </c>
      <c r="P297" s="68">
        <v>38252</v>
      </c>
      <c r="Q297" s="68">
        <v>38421</v>
      </c>
      <c r="R297" s="31" t="s">
        <v>2012</v>
      </c>
      <c r="S297" s="31" t="s">
        <v>2013</v>
      </c>
      <c r="T297" s="31" t="s">
        <v>2580</v>
      </c>
      <c r="U297" s="31" t="s">
        <v>3304</v>
      </c>
      <c r="V297" s="31" t="s">
        <v>3991</v>
      </c>
      <c r="AD297" s="9"/>
      <c r="AE297" s="9"/>
      <c r="AF297" s="6"/>
      <c r="AG297" s="9"/>
      <c r="AH297" s="5"/>
      <c r="AK297" s="9"/>
      <c r="AL297" s="32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</row>
    <row r="298" spans="2:147" ht="15.75">
      <c r="B298" s="13"/>
      <c r="C298" s="31"/>
      <c r="D298" s="32"/>
      <c r="E298" s="67">
        <v>242410</v>
      </c>
      <c r="G298" s="67" t="s">
        <v>2719</v>
      </c>
      <c r="H298" s="66" t="s">
        <v>2271</v>
      </c>
      <c r="I298" s="13" t="s">
        <v>2269</v>
      </c>
      <c r="L298" s="66" t="s">
        <v>2720</v>
      </c>
      <c r="M298" s="31">
        <v>78705</v>
      </c>
      <c r="N298" s="31">
        <v>64</v>
      </c>
      <c r="O298" s="51">
        <v>0.67</v>
      </c>
      <c r="P298" s="68">
        <v>38253</v>
      </c>
      <c r="Q298" s="68">
        <v>38356</v>
      </c>
      <c r="R298" s="31" t="s">
        <v>2012</v>
      </c>
      <c r="S298" s="31" t="s">
        <v>2013</v>
      </c>
      <c r="T298" s="31" t="s">
        <v>2580</v>
      </c>
      <c r="U298" s="31" t="s">
        <v>3304</v>
      </c>
      <c r="V298" s="31" t="s">
        <v>3991</v>
      </c>
      <c r="AD298" s="9"/>
      <c r="AE298" s="9"/>
      <c r="AF298" s="6"/>
      <c r="AG298" s="9"/>
      <c r="AH298" s="5"/>
      <c r="AK298" s="9"/>
      <c r="AL298" s="32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</row>
    <row r="299" spans="2:147" ht="15.75">
      <c r="B299" s="13"/>
      <c r="C299" s="31"/>
      <c r="D299" s="32"/>
      <c r="E299" s="124">
        <v>11255292</v>
      </c>
      <c r="F299" s="13"/>
      <c r="G299" s="125" t="s">
        <v>5226</v>
      </c>
      <c r="H299" s="125" t="s">
        <v>5224</v>
      </c>
      <c r="I299" s="125" t="s">
        <v>5225</v>
      </c>
      <c r="J299" s="126">
        <v>156468</v>
      </c>
      <c r="K299" s="13"/>
      <c r="M299" s="126" t="s">
        <v>3923</v>
      </c>
      <c r="N299" s="31">
        <v>65</v>
      </c>
      <c r="O299" s="130">
        <v>9.07</v>
      </c>
      <c r="P299" s="127">
        <v>41968</v>
      </c>
      <c r="Q299" s="127">
        <v>42237</v>
      </c>
      <c r="R299" s="126" t="s">
        <v>5251</v>
      </c>
      <c r="S299" s="126" t="s">
        <v>5263</v>
      </c>
      <c r="T299" s="126" t="s">
        <v>5262</v>
      </c>
      <c r="U299" s="126" t="s">
        <v>906</v>
      </c>
      <c r="V299" s="31" t="s">
        <v>5274</v>
      </c>
      <c r="AD299" s="9"/>
      <c r="AE299" s="9"/>
      <c r="AF299" s="6"/>
      <c r="AG299" s="9"/>
      <c r="AH299" s="5"/>
      <c r="AK299" s="9"/>
      <c r="AL299" s="32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</row>
    <row r="300" spans="2:147" ht="15.75">
      <c r="B300" s="13"/>
      <c r="C300" s="31"/>
      <c r="D300" s="32"/>
      <c r="E300" s="124">
        <v>11115917</v>
      </c>
      <c r="F300" s="13"/>
      <c r="G300" s="125" t="s">
        <v>5034</v>
      </c>
      <c r="H300" s="125" t="s">
        <v>5060</v>
      </c>
      <c r="I300" s="125" t="s">
        <v>1618</v>
      </c>
      <c r="J300" s="126">
        <v>791648</v>
      </c>
      <c r="K300" s="13"/>
      <c r="M300" s="126" t="s">
        <v>3923</v>
      </c>
      <c r="N300" s="31">
        <v>41</v>
      </c>
      <c r="O300" s="130">
        <v>3.825</v>
      </c>
      <c r="P300" s="127">
        <v>41732</v>
      </c>
      <c r="Q300" s="127">
        <v>41968</v>
      </c>
      <c r="R300" s="31" t="s">
        <v>4076</v>
      </c>
      <c r="S300" s="126" t="s">
        <v>5059</v>
      </c>
      <c r="T300" s="126" t="s">
        <v>5058</v>
      </c>
      <c r="U300" s="92" t="s">
        <v>906</v>
      </c>
      <c r="V300" s="31" t="s">
        <v>5091</v>
      </c>
      <c r="AD300" s="9"/>
      <c r="AE300" s="9"/>
      <c r="AF300" s="6"/>
      <c r="AG300" s="9"/>
      <c r="AH300" s="5"/>
      <c r="AK300" s="9"/>
      <c r="AL300" s="32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</row>
    <row r="301" spans="2:147" ht="15.75">
      <c r="B301" s="13"/>
      <c r="C301" s="31"/>
      <c r="D301" s="32"/>
      <c r="E301" s="124">
        <v>10218928</v>
      </c>
      <c r="F301" s="13"/>
      <c r="G301" s="125" t="s">
        <v>2685</v>
      </c>
      <c r="H301" s="125" t="s">
        <v>2167</v>
      </c>
      <c r="I301" s="125" t="s">
        <v>2168</v>
      </c>
      <c r="J301" s="126">
        <v>1104868</v>
      </c>
      <c r="K301" s="125"/>
      <c r="M301" s="126" t="s">
        <v>3709</v>
      </c>
      <c r="N301" s="31">
        <v>86</v>
      </c>
      <c r="O301" s="130">
        <v>1.412</v>
      </c>
      <c r="P301" s="127">
        <v>39791</v>
      </c>
      <c r="Q301" s="13"/>
      <c r="R301" s="126" t="s">
        <v>1028</v>
      </c>
      <c r="S301" s="126" t="s">
        <v>4144</v>
      </c>
      <c r="T301" s="126" t="s">
        <v>4145</v>
      </c>
      <c r="U301" s="126" t="s">
        <v>554</v>
      </c>
      <c r="V301" s="31" t="s">
        <v>2255</v>
      </c>
      <c r="AD301" s="9"/>
      <c r="AE301" s="9"/>
      <c r="AF301" s="6"/>
      <c r="AG301" s="9"/>
      <c r="AH301" s="5"/>
      <c r="AK301" s="9"/>
      <c r="AL301" s="32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</row>
    <row r="302" spans="1:147" ht="15.75">
      <c r="A302" s="190"/>
      <c r="B302" s="13"/>
      <c r="C302" s="189"/>
      <c r="D302" s="32"/>
      <c r="E302" s="124">
        <v>11283457</v>
      </c>
      <c r="F302" s="13"/>
      <c r="G302" s="125" t="s">
        <v>5278</v>
      </c>
      <c r="H302" s="125" t="s">
        <v>5280</v>
      </c>
      <c r="I302" s="125" t="s">
        <v>5279</v>
      </c>
      <c r="J302" s="125">
        <v>5120159</v>
      </c>
      <c r="K302" s="13"/>
      <c r="M302" s="126" t="s">
        <v>3709</v>
      </c>
      <c r="N302" s="31">
        <v>9</v>
      </c>
      <c r="O302" s="130">
        <v>1.412</v>
      </c>
      <c r="P302" s="193" t="s">
        <v>5332</v>
      </c>
      <c r="Q302" s="127">
        <v>42471</v>
      </c>
      <c r="R302" s="31" t="s">
        <v>4076</v>
      </c>
      <c r="S302" s="126" t="s">
        <v>5333</v>
      </c>
      <c r="T302" s="126" t="s">
        <v>4906</v>
      </c>
      <c r="U302" s="92" t="s">
        <v>906</v>
      </c>
      <c r="V302" s="31" t="s">
        <v>5386</v>
      </c>
      <c r="AD302" s="9"/>
      <c r="AE302" s="9"/>
      <c r="AF302" s="6"/>
      <c r="AG302" s="9"/>
      <c r="AH302" s="5"/>
      <c r="AK302" s="9"/>
      <c r="AL302" s="32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</row>
    <row r="303" spans="2:147" ht="15.75">
      <c r="B303" s="13"/>
      <c r="C303" s="31"/>
      <c r="D303" s="32"/>
      <c r="E303" s="153">
        <v>10670193</v>
      </c>
      <c r="F303" s="154"/>
      <c r="G303" s="155" t="s">
        <v>1154</v>
      </c>
      <c r="H303" s="155" t="s">
        <v>1152</v>
      </c>
      <c r="I303" s="155" t="s">
        <v>1155</v>
      </c>
      <c r="J303" s="156">
        <v>241487</v>
      </c>
      <c r="K303" s="155" t="s">
        <v>1153</v>
      </c>
      <c r="L303" s="155">
        <v>241487</v>
      </c>
      <c r="M303" s="156" t="s">
        <v>534</v>
      </c>
      <c r="N303" s="156">
        <v>256</v>
      </c>
      <c r="O303" s="160">
        <v>1.87</v>
      </c>
      <c r="P303" s="173">
        <v>40840</v>
      </c>
      <c r="Q303" s="173">
        <v>41045</v>
      </c>
      <c r="R303" s="157" t="s">
        <v>4328</v>
      </c>
      <c r="S303" s="156" t="s">
        <v>4454</v>
      </c>
      <c r="T303" s="156" t="s">
        <v>119</v>
      </c>
      <c r="U303" s="31" t="s">
        <v>3304</v>
      </c>
      <c r="V303" s="157" t="s">
        <v>656</v>
      </c>
      <c r="AD303" s="9"/>
      <c r="AE303" s="9"/>
      <c r="AF303" s="6"/>
      <c r="AG303" s="9"/>
      <c r="AH303" s="5"/>
      <c r="AK303" s="9"/>
      <c r="AL303" s="32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</row>
    <row r="304" spans="2:147" ht="15.75">
      <c r="B304" s="13"/>
      <c r="C304" s="31"/>
      <c r="D304" s="32"/>
      <c r="E304" s="153">
        <v>11155500</v>
      </c>
      <c r="F304" s="154"/>
      <c r="G304" s="155" t="s">
        <v>5033</v>
      </c>
      <c r="H304" s="155" t="s">
        <v>5076</v>
      </c>
      <c r="I304" s="155" t="s">
        <v>5032</v>
      </c>
      <c r="J304" s="156">
        <v>563924</v>
      </c>
      <c r="K304" s="154"/>
      <c r="L304" s="154"/>
      <c r="M304" s="156" t="s">
        <v>534</v>
      </c>
      <c r="N304" s="157">
        <v>5</v>
      </c>
      <c r="O304" s="160">
        <v>0.1722</v>
      </c>
      <c r="P304" s="158">
        <v>41788</v>
      </c>
      <c r="Q304" s="158">
        <v>42074</v>
      </c>
      <c r="R304" s="157" t="s">
        <v>4463</v>
      </c>
      <c r="S304" s="156" t="s">
        <v>779</v>
      </c>
      <c r="T304" s="156" t="s">
        <v>2229</v>
      </c>
      <c r="U304" s="157" t="s">
        <v>906</v>
      </c>
      <c r="V304" s="157" t="s">
        <v>5091</v>
      </c>
      <c r="AD304" s="9"/>
      <c r="AE304" s="9"/>
      <c r="AF304" s="6"/>
      <c r="AG304" s="9"/>
      <c r="AH304" s="5"/>
      <c r="AK304" s="9"/>
      <c r="AL304" s="32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</row>
    <row r="305" spans="2:147" ht="15.75">
      <c r="B305" s="13"/>
      <c r="C305" s="31"/>
      <c r="D305" s="32"/>
      <c r="E305" s="58">
        <v>266718</v>
      </c>
      <c r="G305" s="54" t="s">
        <v>3288</v>
      </c>
      <c r="H305" s="54" t="s">
        <v>2149</v>
      </c>
      <c r="I305" s="54" t="s">
        <v>1229</v>
      </c>
      <c r="J305" s="91">
        <v>3168323</v>
      </c>
      <c r="K305" s="91"/>
      <c r="L305" s="54" t="s">
        <v>565</v>
      </c>
      <c r="M305" s="31">
        <v>78734</v>
      </c>
      <c r="N305" s="40">
        <v>15</v>
      </c>
      <c r="O305" s="98">
        <v>11.277000000000001</v>
      </c>
      <c r="P305" s="57">
        <v>38553</v>
      </c>
      <c r="Q305" s="57">
        <v>38755</v>
      </c>
      <c r="R305" s="31" t="s">
        <v>4076</v>
      </c>
      <c r="S305" s="31" t="s">
        <v>566</v>
      </c>
      <c r="T305" s="31" t="s">
        <v>1322</v>
      </c>
      <c r="U305" s="92" t="s">
        <v>906</v>
      </c>
      <c r="V305" s="31" t="s">
        <v>730</v>
      </c>
      <c r="AD305" s="9"/>
      <c r="AE305" s="9"/>
      <c r="AF305" s="6"/>
      <c r="AG305" s="9"/>
      <c r="AH305" s="5"/>
      <c r="AK305" s="9"/>
      <c r="AL305" s="32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</row>
    <row r="306" spans="2:147" ht="15.75">
      <c r="B306" s="13"/>
      <c r="C306" s="31"/>
      <c r="D306" s="32"/>
      <c r="E306" s="124">
        <v>11027266</v>
      </c>
      <c r="F306" s="13"/>
      <c r="G306" s="125" t="s">
        <v>4807</v>
      </c>
      <c r="H306" s="125" t="s">
        <v>4808</v>
      </c>
      <c r="I306" s="125" t="s">
        <v>4816</v>
      </c>
      <c r="J306" s="126">
        <v>121260</v>
      </c>
      <c r="K306" s="125"/>
      <c r="M306" s="126" t="s">
        <v>562</v>
      </c>
      <c r="N306" s="31">
        <v>47</v>
      </c>
      <c r="O306" s="130">
        <v>7.875</v>
      </c>
      <c r="P306" s="127">
        <v>41550</v>
      </c>
      <c r="Q306" s="119"/>
      <c r="R306" s="126" t="s">
        <v>4463</v>
      </c>
      <c r="S306" s="126" t="s">
        <v>4806</v>
      </c>
      <c r="T306" s="126" t="s">
        <v>1859</v>
      </c>
      <c r="U306" s="31" t="s">
        <v>554</v>
      </c>
      <c r="V306" s="31" t="s">
        <v>4919</v>
      </c>
      <c r="AD306" s="9"/>
      <c r="AE306" s="9"/>
      <c r="AF306" s="6"/>
      <c r="AG306" s="9"/>
      <c r="AH306" s="5"/>
      <c r="AK306" s="9"/>
      <c r="AL306" s="32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</row>
    <row r="307" spans="2:147" ht="15.75">
      <c r="B307" s="13"/>
      <c r="C307" s="31"/>
      <c r="D307" s="32"/>
      <c r="E307" s="153">
        <v>11524409</v>
      </c>
      <c r="F307" s="154"/>
      <c r="G307" s="155" t="s">
        <v>5806</v>
      </c>
      <c r="H307" s="155" t="s">
        <v>5804</v>
      </c>
      <c r="I307" s="155" t="s">
        <v>5805</v>
      </c>
      <c r="J307" s="156">
        <v>916124</v>
      </c>
      <c r="K307" s="154"/>
      <c r="L307" s="154"/>
      <c r="M307" s="156" t="s">
        <v>3631</v>
      </c>
      <c r="N307" s="157">
        <v>41</v>
      </c>
      <c r="O307" s="160">
        <v>8.72</v>
      </c>
      <c r="P307" s="158">
        <v>42489</v>
      </c>
      <c r="Q307" s="154"/>
      <c r="R307" s="157" t="s">
        <v>1028</v>
      </c>
      <c r="S307" s="156" t="s">
        <v>5842</v>
      </c>
      <c r="T307" s="156" t="s">
        <v>2224</v>
      </c>
      <c r="U307" s="156" t="s">
        <v>907</v>
      </c>
      <c r="V307" s="157" t="s">
        <v>5850</v>
      </c>
      <c r="AD307" s="9"/>
      <c r="AE307" s="9"/>
      <c r="AF307" s="6"/>
      <c r="AG307" s="9"/>
      <c r="AH307" s="5"/>
      <c r="AK307" s="9"/>
      <c r="AL307" s="32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</row>
    <row r="308" spans="2:147" ht="15.75">
      <c r="B308" s="13"/>
      <c r="C308" s="31"/>
      <c r="D308" s="32"/>
      <c r="E308" s="58">
        <v>284566</v>
      </c>
      <c r="G308" s="54" t="s">
        <v>4356</v>
      </c>
      <c r="H308" s="55" t="s">
        <v>3671</v>
      </c>
      <c r="I308" s="54" t="s">
        <v>4357</v>
      </c>
      <c r="J308" s="91"/>
      <c r="K308" s="91"/>
      <c r="L308" s="54" t="s">
        <v>4357</v>
      </c>
      <c r="M308" s="31">
        <v>78734</v>
      </c>
      <c r="N308" s="91">
        <v>35</v>
      </c>
      <c r="O308" s="98">
        <v>2.94</v>
      </c>
      <c r="P308" s="57">
        <v>38631</v>
      </c>
      <c r="Q308" s="57">
        <v>38862</v>
      </c>
      <c r="R308" s="31" t="s">
        <v>1149</v>
      </c>
      <c r="S308" s="31" t="s">
        <v>3668</v>
      </c>
      <c r="T308" s="31" t="s">
        <v>3669</v>
      </c>
      <c r="U308" s="31" t="s">
        <v>3304</v>
      </c>
      <c r="V308" s="31" t="s">
        <v>3600</v>
      </c>
      <c r="AD308" s="9"/>
      <c r="AE308" s="9"/>
      <c r="AF308" s="6"/>
      <c r="AG308" s="9"/>
      <c r="AH308" s="5"/>
      <c r="AK308" s="9"/>
      <c r="AL308" s="32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</row>
    <row r="309" spans="2:147" ht="15.75">
      <c r="B309" s="13"/>
      <c r="C309" s="31"/>
      <c r="D309" s="32"/>
      <c r="G309" s="13" t="s">
        <v>361</v>
      </c>
      <c r="H309" s="13" t="s">
        <v>362</v>
      </c>
      <c r="I309" s="13" t="s">
        <v>364</v>
      </c>
      <c r="L309" s="13" t="s">
        <v>2550</v>
      </c>
      <c r="M309" s="31">
        <v>78741</v>
      </c>
      <c r="N309" s="40">
        <v>252</v>
      </c>
      <c r="O309" s="51">
        <v>19.77</v>
      </c>
      <c r="P309" s="30">
        <v>34929</v>
      </c>
      <c r="Q309" s="30">
        <v>35069</v>
      </c>
      <c r="R309" s="30"/>
      <c r="S309" s="31" t="s">
        <v>365</v>
      </c>
      <c r="T309" s="31" t="s">
        <v>461</v>
      </c>
      <c r="U309" s="31" t="s">
        <v>3304</v>
      </c>
      <c r="V309" s="31" t="s">
        <v>3519</v>
      </c>
      <c r="AD309" s="9"/>
      <c r="AE309" s="9"/>
      <c r="AF309" s="6"/>
      <c r="AG309" s="9"/>
      <c r="AH309" s="5"/>
      <c r="AK309" s="9"/>
      <c r="AL309" s="32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</row>
    <row r="310" spans="2:147" ht="15.75">
      <c r="B310" s="13"/>
      <c r="C310" s="31"/>
      <c r="D310" s="32"/>
      <c r="E310" s="32">
        <v>112763</v>
      </c>
      <c r="G310" s="13" t="s">
        <v>2969</v>
      </c>
      <c r="H310" s="13" t="s">
        <v>629</v>
      </c>
      <c r="I310" s="13" t="s">
        <v>2970</v>
      </c>
      <c r="L310" s="13" t="s">
        <v>737</v>
      </c>
      <c r="M310" s="31">
        <v>78729</v>
      </c>
      <c r="N310" s="40">
        <v>60</v>
      </c>
      <c r="O310" s="51">
        <v>5.682</v>
      </c>
      <c r="P310" s="30">
        <v>36530</v>
      </c>
      <c r="Q310" s="30">
        <v>36691</v>
      </c>
      <c r="R310" s="30"/>
      <c r="S310" s="31" t="s">
        <v>2971</v>
      </c>
      <c r="T310" s="31" t="s">
        <v>170</v>
      </c>
      <c r="U310" s="31" t="s">
        <v>3304</v>
      </c>
      <c r="V310" s="31" t="s">
        <v>2968</v>
      </c>
      <c r="AD310" s="9"/>
      <c r="AE310" s="9"/>
      <c r="AF310" s="6"/>
      <c r="AG310" s="9"/>
      <c r="AH310" s="5"/>
      <c r="AK310" s="9"/>
      <c r="AL310" s="32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</row>
    <row r="311" spans="2:147" ht="15.75">
      <c r="B311" s="13"/>
      <c r="C311" s="31"/>
      <c r="D311" s="32"/>
      <c r="E311" s="32" t="s">
        <v>2100</v>
      </c>
      <c r="G311" s="13" t="s">
        <v>2099</v>
      </c>
      <c r="H311" s="13" t="s">
        <v>3887</v>
      </c>
      <c r="I311" s="13" t="s">
        <v>2303</v>
      </c>
      <c r="J311" s="31">
        <v>195682</v>
      </c>
      <c r="L311" s="13" t="s">
        <v>2591</v>
      </c>
      <c r="M311" s="31">
        <v>78747</v>
      </c>
      <c r="N311" s="52">
        <v>72</v>
      </c>
      <c r="O311" s="51">
        <v>4.5967</v>
      </c>
      <c r="P311" s="30">
        <v>37511</v>
      </c>
      <c r="Q311" s="30">
        <v>38155</v>
      </c>
      <c r="R311" s="31" t="s">
        <v>742</v>
      </c>
      <c r="S311" s="31" t="s">
        <v>2592</v>
      </c>
      <c r="T311" s="31" t="s">
        <v>3383</v>
      </c>
      <c r="U311" s="31" t="s">
        <v>3304</v>
      </c>
      <c r="V311" s="31" t="s">
        <v>2300</v>
      </c>
      <c r="AD311" s="9"/>
      <c r="AE311" s="9"/>
      <c r="AF311" s="6"/>
      <c r="AG311" s="9"/>
      <c r="AH311" s="5"/>
      <c r="AK311" s="9"/>
      <c r="AL311" s="32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</row>
    <row r="312" spans="2:147" ht="15.75">
      <c r="B312" s="124"/>
      <c r="C312" s="31"/>
      <c r="D312" s="32"/>
      <c r="E312" s="58">
        <v>252698</v>
      </c>
      <c r="G312" s="54" t="s">
        <v>3332</v>
      </c>
      <c r="H312" s="54" t="s">
        <v>4014</v>
      </c>
      <c r="I312" s="13" t="s">
        <v>3904</v>
      </c>
      <c r="L312" s="54" t="s">
        <v>3333</v>
      </c>
      <c r="M312" s="31">
        <v>78766</v>
      </c>
      <c r="N312" s="91">
        <v>52</v>
      </c>
      <c r="O312" s="98">
        <v>8.664</v>
      </c>
      <c r="P312" s="57">
        <v>38475</v>
      </c>
      <c r="Q312" s="57">
        <v>38581</v>
      </c>
      <c r="R312" s="31" t="s">
        <v>4328</v>
      </c>
      <c r="S312" s="31" t="s">
        <v>2747</v>
      </c>
      <c r="T312" s="31" t="s">
        <v>2748</v>
      </c>
      <c r="U312" s="31" t="s">
        <v>3304</v>
      </c>
      <c r="V312" s="31" t="s">
        <v>3016</v>
      </c>
      <c r="AD312" s="9"/>
      <c r="AE312" s="9"/>
      <c r="AF312" s="6"/>
      <c r="AG312" s="9"/>
      <c r="AH312" s="5"/>
      <c r="AK312" s="9"/>
      <c r="AL312" s="32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</row>
    <row r="313" spans="2:147" ht="15.75">
      <c r="B313" s="13"/>
      <c r="C313" s="31"/>
      <c r="D313" s="32"/>
      <c r="E313" s="124">
        <v>11581812</v>
      </c>
      <c r="G313" s="125" t="s">
        <v>5907</v>
      </c>
      <c r="H313" s="125" t="s">
        <v>5908</v>
      </c>
      <c r="I313" s="125" t="s">
        <v>5909</v>
      </c>
      <c r="J313" s="126">
        <v>5303279</v>
      </c>
      <c r="K313" s="13"/>
      <c r="M313" s="126" t="s">
        <v>536</v>
      </c>
      <c r="N313" s="31">
        <v>10</v>
      </c>
      <c r="O313" s="130">
        <v>0.512</v>
      </c>
      <c r="P313" s="127">
        <v>42594</v>
      </c>
      <c r="Q313" s="13"/>
      <c r="R313" s="126" t="s">
        <v>4463</v>
      </c>
      <c r="S313" s="126" t="s">
        <v>5910</v>
      </c>
      <c r="T313" s="126" t="s">
        <v>5911</v>
      </c>
      <c r="U313" s="126" t="s">
        <v>907</v>
      </c>
      <c r="V313" s="31" t="s">
        <v>5992</v>
      </c>
      <c r="AD313" s="9"/>
      <c r="AE313" s="9"/>
      <c r="AF313" s="6"/>
      <c r="AG313" s="9"/>
      <c r="AH313" s="5"/>
      <c r="AK313" s="9"/>
      <c r="AL313" s="32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</row>
    <row r="314" spans="2:147" ht="15.75">
      <c r="B314" s="13"/>
      <c r="C314" s="31"/>
      <c r="D314" s="32"/>
      <c r="E314" s="32">
        <v>107597</v>
      </c>
      <c r="G314" s="13" t="s">
        <v>665</v>
      </c>
      <c r="H314" s="13" t="s">
        <v>3505</v>
      </c>
      <c r="I314" s="13" t="s">
        <v>3079</v>
      </c>
      <c r="L314" s="13" t="s">
        <v>4209</v>
      </c>
      <c r="M314" s="31">
        <v>78756</v>
      </c>
      <c r="N314" s="40">
        <v>46</v>
      </c>
      <c r="O314" s="51">
        <v>1.5</v>
      </c>
      <c r="P314" s="30">
        <v>36432</v>
      </c>
      <c r="Q314" s="30">
        <v>36447</v>
      </c>
      <c r="R314" s="30"/>
      <c r="S314" s="31" t="s">
        <v>3300</v>
      </c>
      <c r="T314" s="31" t="s">
        <v>416</v>
      </c>
      <c r="U314" s="31" t="s">
        <v>3304</v>
      </c>
      <c r="V314" s="31" t="s">
        <v>1365</v>
      </c>
      <c r="AD314" s="9"/>
      <c r="AE314" s="9"/>
      <c r="AF314" s="6"/>
      <c r="AG314" s="9"/>
      <c r="AH314" s="5"/>
      <c r="AK314" s="9"/>
      <c r="AL314" s="32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</row>
    <row r="315" spans="1:147" ht="15.75">
      <c r="A315" s="124"/>
      <c r="B315" s="13"/>
      <c r="C315" s="125"/>
      <c r="D315" s="32"/>
      <c r="E315" s="161">
        <v>10921138</v>
      </c>
      <c r="F315" s="154"/>
      <c r="G315" s="153" t="s">
        <v>4700</v>
      </c>
      <c r="H315" s="161" t="s">
        <v>4701</v>
      </c>
      <c r="I315" s="155" t="s">
        <v>4699</v>
      </c>
      <c r="J315" s="156">
        <v>403587</v>
      </c>
      <c r="K315" s="154"/>
      <c r="L315" s="154"/>
      <c r="M315" s="156" t="s">
        <v>3923</v>
      </c>
      <c r="N315" s="157">
        <v>45</v>
      </c>
      <c r="O315" s="163">
        <v>5.92</v>
      </c>
      <c r="P315" s="162" t="s">
        <v>4702</v>
      </c>
      <c r="Q315" s="158">
        <v>41838</v>
      </c>
      <c r="R315" s="156" t="s">
        <v>4463</v>
      </c>
      <c r="S315" s="156" t="s">
        <v>126</v>
      </c>
      <c r="T315" s="156" t="s">
        <v>1970</v>
      </c>
      <c r="U315" s="157" t="s">
        <v>906</v>
      </c>
      <c r="V315" s="157" t="s">
        <v>4707</v>
      </c>
      <c r="AD315" s="9"/>
      <c r="AE315" s="9"/>
      <c r="AF315" s="6"/>
      <c r="AG315" s="9"/>
      <c r="AH315" s="5"/>
      <c r="AK315" s="9"/>
      <c r="AL315" s="32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</row>
    <row r="316" spans="2:147" ht="15.75">
      <c r="B316" s="13"/>
      <c r="C316" s="31"/>
      <c r="D316" s="32"/>
      <c r="E316" s="124">
        <v>10726618</v>
      </c>
      <c r="F316" s="13"/>
      <c r="G316" s="125" t="s">
        <v>1855</v>
      </c>
      <c r="H316" s="125" t="s">
        <v>1854</v>
      </c>
      <c r="I316" s="125" t="s">
        <v>1856</v>
      </c>
      <c r="J316" s="126">
        <v>3379571</v>
      </c>
      <c r="K316" s="125"/>
      <c r="M316" s="126" t="s">
        <v>3923</v>
      </c>
      <c r="N316" s="31">
        <v>45</v>
      </c>
      <c r="O316" s="130">
        <v>5.92</v>
      </c>
      <c r="P316" s="127">
        <v>40967</v>
      </c>
      <c r="Q316" s="13"/>
      <c r="R316" s="126" t="s">
        <v>259</v>
      </c>
      <c r="S316" s="126" t="s">
        <v>351</v>
      </c>
      <c r="T316" s="126" t="s">
        <v>1970</v>
      </c>
      <c r="U316" s="126" t="s">
        <v>2754</v>
      </c>
      <c r="V316" s="31" t="s">
        <v>4391</v>
      </c>
      <c r="AD316" s="9"/>
      <c r="AE316" s="9"/>
      <c r="AF316" s="6"/>
      <c r="AG316" s="9"/>
      <c r="AH316" s="5"/>
      <c r="AK316" s="9"/>
      <c r="AL316" s="32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</row>
    <row r="317" spans="2:147" ht="15.75">
      <c r="B317" s="13"/>
      <c r="C317" s="31"/>
      <c r="D317" s="32"/>
      <c r="E317" s="153" t="s">
        <v>5546</v>
      </c>
      <c r="F317" s="154"/>
      <c r="G317" s="155" t="s">
        <v>5575</v>
      </c>
      <c r="H317" s="155" t="s">
        <v>5547</v>
      </c>
      <c r="I317" s="155" t="s">
        <v>5201</v>
      </c>
      <c r="J317" s="156">
        <v>5111302</v>
      </c>
      <c r="K317" s="154"/>
      <c r="L317" s="154"/>
      <c r="M317" s="156" t="s">
        <v>3930</v>
      </c>
      <c r="N317" s="157">
        <v>300</v>
      </c>
      <c r="O317" s="160">
        <v>21.01</v>
      </c>
      <c r="P317" s="158">
        <v>41974</v>
      </c>
      <c r="Q317" s="155"/>
      <c r="R317" s="157" t="s">
        <v>4076</v>
      </c>
      <c r="S317" s="156" t="s">
        <v>5250</v>
      </c>
      <c r="T317" s="156" t="s">
        <v>5249</v>
      </c>
      <c r="U317" s="156" t="s">
        <v>907</v>
      </c>
      <c r="V317" s="157" t="s">
        <v>5274</v>
      </c>
      <c r="AD317" s="9"/>
      <c r="AE317" s="9"/>
      <c r="AF317" s="6"/>
      <c r="AG317" s="9"/>
      <c r="AH317" s="5"/>
      <c r="AK317" s="9"/>
      <c r="AL317" s="32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</row>
    <row r="318" spans="2:147" ht="15.75">
      <c r="B318" s="13"/>
      <c r="C318" s="31"/>
      <c r="D318" s="32"/>
      <c r="E318" s="124">
        <v>10141095</v>
      </c>
      <c r="F318" s="13"/>
      <c r="G318" s="125" t="s">
        <v>549</v>
      </c>
      <c r="H318" s="125" t="s">
        <v>551</v>
      </c>
      <c r="I318" s="125" t="s">
        <v>2237</v>
      </c>
      <c r="J318" s="126">
        <v>215514</v>
      </c>
      <c r="K318" s="126"/>
      <c r="L318" s="125"/>
      <c r="M318" s="126" t="s">
        <v>550</v>
      </c>
      <c r="N318" s="126">
        <v>304</v>
      </c>
      <c r="O318" s="130">
        <v>6.955</v>
      </c>
      <c r="P318" s="127">
        <v>39563</v>
      </c>
      <c r="R318" s="126" t="s">
        <v>1547</v>
      </c>
      <c r="S318" s="126" t="s">
        <v>2238</v>
      </c>
      <c r="T318" s="31" t="s">
        <v>2239</v>
      </c>
      <c r="U318" s="126" t="s">
        <v>554</v>
      </c>
      <c r="V318" s="31" t="s">
        <v>266</v>
      </c>
      <c r="AD318" s="9"/>
      <c r="AE318" s="9"/>
      <c r="AF318" s="6"/>
      <c r="AG318" s="9"/>
      <c r="AH318" s="5"/>
      <c r="AK318" s="9"/>
      <c r="AL318" s="32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</row>
    <row r="319" spans="2:147" ht="15.75">
      <c r="B319" s="13"/>
      <c r="C319" s="31"/>
      <c r="D319" s="32"/>
      <c r="E319" s="58">
        <v>269781</v>
      </c>
      <c r="G319" s="54" t="s">
        <v>3289</v>
      </c>
      <c r="H319" s="54" t="s">
        <v>2150</v>
      </c>
      <c r="I319" s="54" t="s">
        <v>127</v>
      </c>
      <c r="J319" s="91">
        <v>753752</v>
      </c>
      <c r="K319" s="91"/>
      <c r="L319" s="54" t="s">
        <v>3290</v>
      </c>
      <c r="M319" s="31">
        <v>78704</v>
      </c>
      <c r="N319" s="40">
        <v>172</v>
      </c>
      <c r="O319" s="98">
        <v>1.61</v>
      </c>
      <c r="P319" s="57">
        <v>38566</v>
      </c>
      <c r="Q319" s="57">
        <v>38929</v>
      </c>
      <c r="R319" s="31" t="s">
        <v>4328</v>
      </c>
      <c r="S319" s="31" t="s">
        <v>567</v>
      </c>
      <c r="T319" s="31" t="s">
        <v>568</v>
      </c>
      <c r="U319" s="31" t="s">
        <v>3304</v>
      </c>
      <c r="V319" s="31" t="s">
        <v>730</v>
      </c>
      <c r="AD319" s="9"/>
      <c r="AE319" s="9"/>
      <c r="AF319" s="6"/>
      <c r="AG319" s="9"/>
      <c r="AH319" s="5"/>
      <c r="AK319" s="9"/>
      <c r="AL319" s="32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</row>
    <row r="320" spans="2:147" ht="15.75">
      <c r="B320" s="13"/>
      <c r="C320" s="31"/>
      <c r="D320" s="32"/>
      <c r="E320" s="56" t="s">
        <v>4443</v>
      </c>
      <c r="G320" s="54" t="s">
        <v>4444</v>
      </c>
      <c r="H320" s="54" t="s">
        <v>2256</v>
      </c>
      <c r="I320" s="54" t="s">
        <v>4460</v>
      </c>
      <c r="J320" s="91">
        <v>3351570</v>
      </c>
      <c r="K320" s="91"/>
      <c r="L320" s="54" t="s">
        <v>4128</v>
      </c>
      <c r="M320" s="31">
        <v>78752</v>
      </c>
      <c r="N320" s="60">
        <v>952</v>
      </c>
      <c r="O320" s="98">
        <v>51.34</v>
      </c>
      <c r="P320" s="57">
        <v>38601</v>
      </c>
      <c r="Q320" s="57">
        <v>38722</v>
      </c>
      <c r="R320" s="31" t="s">
        <v>596</v>
      </c>
      <c r="S320" s="31" t="s">
        <v>3802</v>
      </c>
      <c r="T320" s="31" t="s">
        <v>3821</v>
      </c>
      <c r="U320" s="92" t="s">
        <v>177</v>
      </c>
      <c r="V320" s="31" t="s">
        <v>730</v>
      </c>
      <c r="AD320" s="9"/>
      <c r="AE320" s="9"/>
      <c r="AF320" s="6"/>
      <c r="AG320" s="9"/>
      <c r="AH320" s="5"/>
      <c r="AK320" s="9"/>
      <c r="AL320" s="32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</row>
    <row r="321" spans="2:147" ht="15.75">
      <c r="B321" s="13"/>
      <c r="C321" s="31"/>
      <c r="D321" s="32"/>
      <c r="G321" s="13" t="s">
        <v>238</v>
      </c>
      <c r="H321" s="13" t="s">
        <v>759</v>
      </c>
      <c r="I321" s="13" t="s">
        <v>760</v>
      </c>
      <c r="L321" s="13" t="s">
        <v>4211</v>
      </c>
      <c r="M321" s="31">
        <v>78759</v>
      </c>
      <c r="N321" s="40">
        <v>131</v>
      </c>
      <c r="O321" s="51">
        <v>13.31</v>
      </c>
      <c r="P321" s="30">
        <v>33773</v>
      </c>
      <c r="Q321" s="30">
        <v>33823</v>
      </c>
      <c r="R321" s="30"/>
      <c r="S321" s="31" t="s">
        <v>761</v>
      </c>
      <c r="T321" s="31" t="s">
        <v>762</v>
      </c>
      <c r="U321" s="31" t="s">
        <v>3304</v>
      </c>
      <c r="V321" s="31" t="s">
        <v>171</v>
      </c>
      <c r="AD321" s="9"/>
      <c r="AE321" s="9"/>
      <c r="AF321" s="6"/>
      <c r="AG321" s="9"/>
      <c r="AH321" s="5"/>
      <c r="AK321" s="9"/>
      <c r="AL321" s="32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</row>
    <row r="322" spans="2:147" ht="15.75">
      <c r="B322" s="13"/>
      <c r="C322" s="31"/>
      <c r="D322" s="32"/>
      <c r="G322" s="13" t="s">
        <v>765</v>
      </c>
      <c r="H322" s="13" t="s">
        <v>3080</v>
      </c>
      <c r="I322" s="13" t="s">
        <v>766</v>
      </c>
      <c r="L322" s="13" t="s">
        <v>4212</v>
      </c>
      <c r="M322" s="31">
        <v>78741</v>
      </c>
      <c r="N322" s="40">
        <v>156</v>
      </c>
      <c r="O322" s="51">
        <v>11.4</v>
      </c>
      <c r="P322" s="30">
        <v>36235</v>
      </c>
      <c r="Q322" s="30">
        <v>36319</v>
      </c>
      <c r="R322" s="30"/>
      <c r="S322" s="31" t="s">
        <v>3698</v>
      </c>
      <c r="T322" s="31" t="s">
        <v>3699</v>
      </c>
      <c r="U322" s="31" t="s">
        <v>3304</v>
      </c>
      <c r="V322" s="31" t="s">
        <v>2822</v>
      </c>
      <c r="AD322" s="9"/>
      <c r="AE322" s="9"/>
      <c r="AF322" s="6"/>
      <c r="AG322" s="9"/>
      <c r="AH322" s="5"/>
      <c r="AK322" s="9"/>
      <c r="AL322" s="32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</row>
    <row r="323" spans="2:147" ht="15.75">
      <c r="B323" s="13"/>
      <c r="C323" s="31"/>
      <c r="D323" s="32"/>
      <c r="E323" s="32">
        <v>206727</v>
      </c>
      <c r="G323" s="13" t="s">
        <v>846</v>
      </c>
      <c r="H323" s="13" t="s">
        <v>850</v>
      </c>
      <c r="I323" s="47" t="s">
        <v>2004</v>
      </c>
      <c r="J323" s="46"/>
      <c r="K323" s="46"/>
      <c r="L323" s="47" t="s">
        <v>4138</v>
      </c>
      <c r="M323" s="31">
        <v>78741</v>
      </c>
      <c r="N323" s="31">
        <v>36</v>
      </c>
      <c r="O323" s="51">
        <v>3.25</v>
      </c>
      <c r="P323" s="103">
        <v>37706</v>
      </c>
      <c r="Q323" s="103">
        <v>37876</v>
      </c>
      <c r="R323" s="104" t="s">
        <v>4328</v>
      </c>
      <c r="S323" s="31" t="s">
        <v>2006</v>
      </c>
      <c r="T323" s="31" t="s">
        <v>2005</v>
      </c>
      <c r="U323" s="31" t="s">
        <v>3304</v>
      </c>
      <c r="V323" s="31" t="s">
        <v>2007</v>
      </c>
      <c r="AD323" s="9"/>
      <c r="AE323" s="9"/>
      <c r="AF323" s="6"/>
      <c r="AG323" s="9"/>
      <c r="AH323" s="5"/>
      <c r="AK323" s="9"/>
      <c r="AL323" s="32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</row>
    <row r="324" spans="2:147" ht="15.75">
      <c r="B324" s="13"/>
      <c r="C324" s="31"/>
      <c r="D324" s="32"/>
      <c r="E324" s="124">
        <v>10157363</v>
      </c>
      <c r="F324" s="13"/>
      <c r="G324" s="125" t="s">
        <v>2209</v>
      </c>
      <c r="H324" s="125" t="s">
        <v>1328</v>
      </c>
      <c r="I324" s="125" t="s">
        <v>2210</v>
      </c>
      <c r="J324" s="126">
        <v>3178242</v>
      </c>
      <c r="K324" s="126"/>
      <c r="L324" s="125"/>
      <c r="M324" s="126" t="s">
        <v>3926</v>
      </c>
      <c r="N324" s="126">
        <v>334</v>
      </c>
      <c r="O324" s="130">
        <v>11.6</v>
      </c>
      <c r="P324" s="127">
        <v>39605</v>
      </c>
      <c r="R324" s="126" t="s">
        <v>4328</v>
      </c>
      <c r="S324" s="126" t="s">
        <v>1327</v>
      </c>
      <c r="T324" s="31" t="s">
        <v>2220</v>
      </c>
      <c r="U324" s="126" t="s">
        <v>554</v>
      </c>
      <c r="V324" s="31" t="s">
        <v>266</v>
      </c>
      <c r="AD324" s="9"/>
      <c r="AE324" s="9"/>
      <c r="AF324" s="6"/>
      <c r="AG324" s="9"/>
      <c r="AH324" s="5"/>
      <c r="AK324" s="9"/>
      <c r="AL324" s="32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</row>
    <row r="325" spans="2:147" ht="15.75">
      <c r="B325" s="13"/>
      <c r="C325" s="31"/>
      <c r="D325" s="32"/>
      <c r="E325" s="67">
        <v>239724</v>
      </c>
      <c r="G325" s="67" t="s">
        <v>2712</v>
      </c>
      <c r="H325" s="66" t="s">
        <v>162</v>
      </c>
      <c r="I325" s="13" t="s">
        <v>4130</v>
      </c>
      <c r="L325" s="66" t="s">
        <v>2713</v>
      </c>
      <c r="M325" s="31">
        <v>78757</v>
      </c>
      <c r="N325" s="31">
        <v>24</v>
      </c>
      <c r="O325" s="51">
        <v>0.67</v>
      </c>
      <c r="P325" s="68">
        <v>38224</v>
      </c>
      <c r="Q325" s="68">
        <v>38541</v>
      </c>
      <c r="R325" s="31" t="s">
        <v>2024</v>
      </c>
      <c r="S325" s="31" t="s">
        <v>160</v>
      </c>
      <c r="T325" s="31" t="s">
        <v>161</v>
      </c>
      <c r="U325" s="31" t="s">
        <v>3304</v>
      </c>
      <c r="V325" s="31" t="s">
        <v>3991</v>
      </c>
      <c r="AD325" s="9"/>
      <c r="AE325" s="9"/>
      <c r="AF325" s="6"/>
      <c r="AG325" s="9"/>
      <c r="AH325" s="5"/>
      <c r="AK325" s="9"/>
      <c r="AL325" s="32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</row>
    <row r="326" spans="2:147" ht="15.75">
      <c r="B326" s="13"/>
      <c r="C326" s="31"/>
      <c r="D326" s="32"/>
      <c r="E326" s="32">
        <v>108318</v>
      </c>
      <c r="G326" s="13" t="s">
        <v>2982</v>
      </c>
      <c r="H326" s="13" t="s">
        <v>2605</v>
      </c>
      <c r="I326" s="13" t="s">
        <v>2983</v>
      </c>
      <c r="L326" s="13" t="s">
        <v>4213</v>
      </c>
      <c r="M326" s="31">
        <v>78704</v>
      </c>
      <c r="N326" s="40">
        <v>7</v>
      </c>
      <c r="O326" s="51">
        <v>0.59</v>
      </c>
      <c r="P326" s="30">
        <v>36580</v>
      </c>
      <c r="Q326" s="30">
        <v>36787</v>
      </c>
      <c r="R326" s="30"/>
      <c r="S326" s="31" t="s">
        <v>2984</v>
      </c>
      <c r="T326" s="31" t="s">
        <v>2985</v>
      </c>
      <c r="U326" s="31" t="s">
        <v>3304</v>
      </c>
      <c r="V326" s="31" t="s">
        <v>2968</v>
      </c>
      <c r="AD326" s="9"/>
      <c r="AE326" s="9"/>
      <c r="AF326" s="6"/>
      <c r="AG326" s="9"/>
      <c r="AH326" s="5"/>
      <c r="AK326" s="9"/>
      <c r="AL326" s="32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</row>
    <row r="327" spans="2:147" ht="15.75">
      <c r="B327" s="13"/>
      <c r="C327" s="31"/>
      <c r="D327" s="32"/>
      <c r="E327" s="56" t="s">
        <v>398</v>
      </c>
      <c r="G327" s="54" t="s">
        <v>1457</v>
      </c>
      <c r="H327" s="54" t="s">
        <v>2606</v>
      </c>
      <c r="I327" s="54" t="s">
        <v>4213</v>
      </c>
      <c r="J327" s="91">
        <v>241351</v>
      </c>
      <c r="K327" s="91"/>
      <c r="L327" s="54" t="s">
        <v>4213</v>
      </c>
      <c r="M327" s="31">
        <v>78704</v>
      </c>
      <c r="N327" s="91">
        <v>13</v>
      </c>
      <c r="O327" s="98">
        <v>0.593</v>
      </c>
      <c r="P327" s="57">
        <v>38804</v>
      </c>
      <c r="Q327" s="57">
        <v>39198</v>
      </c>
      <c r="R327" s="31" t="s">
        <v>1600</v>
      </c>
      <c r="S327" s="31" t="s">
        <v>4250</v>
      </c>
      <c r="T327" s="31" t="s">
        <v>1384</v>
      </c>
      <c r="U327" s="31" t="s">
        <v>3304</v>
      </c>
      <c r="V327" s="31" t="s">
        <v>1948</v>
      </c>
      <c r="AD327" s="9"/>
      <c r="AE327" s="9"/>
      <c r="AF327" s="6"/>
      <c r="AG327" s="9"/>
      <c r="AH327" s="5"/>
      <c r="AK327" s="9"/>
      <c r="AL327" s="32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</row>
    <row r="328" spans="2:147" ht="15.75">
      <c r="B328" s="13"/>
      <c r="C328" s="31"/>
      <c r="D328" s="32"/>
      <c r="E328" s="32">
        <v>10075278</v>
      </c>
      <c r="G328" s="13" t="s">
        <v>1388</v>
      </c>
      <c r="H328" s="13" t="s">
        <v>1389</v>
      </c>
      <c r="I328" s="13" t="s">
        <v>2523</v>
      </c>
      <c r="L328" s="34"/>
      <c r="M328" s="31" t="s">
        <v>539</v>
      </c>
      <c r="N328" s="31">
        <v>84</v>
      </c>
      <c r="O328" s="98"/>
      <c r="P328" s="57">
        <v>39351</v>
      </c>
      <c r="Q328" s="13"/>
      <c r="R328" s="92" t="s">
        <v>1655</v>
      </c>
      <c r="S328" s="92" t="s">
        <v>2522</v>
      </c>
      <c r="T328" s="31" t="s">
        <v>1121</v>
      </c>
      <c r="U328" s="31" t="s">
        <v>554</v>
      </c>
      <c r="V328" s="92" t="s">
        <v>4072</v>
      </c>
      <c r="AD328" s="9"/>
      <c r="AE328" s="9"/>
      <c r="AF328" s="6"/>
      <c r="AG328" s="9"/>
      <c r="AH328" s="5"/>
      <c r="AK328" s="9"/>
      <c r="AL328" s="32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</row>
    <row r="329" spans="2:147" ht="15.75">
      <c r="B329" s="13"/>
      <c r="C329" s="31"/>
      <c r="D329" s="32"/>
      <c r="E329" s="32" t="s">
        <v>590</v>
      </c>
      <c r="G329" s="54" t="s">
        <v>3132</v>
      </c>
      <c r="H329" s="13" t="s">
        <v>2001</v>
      </c>
      <c r="I329" s="13" t="s">
        <v>3097</v>
      </c>
      <c r="L329" s="13" t="s">
        <v>3098</v>
      </c>
      <c r="M329" s="31">
        <v>78729</v>
      </c>
      <c r="N329" s="40">
        <v>136</v>
      </c>
      <c r="O329" s="51">
        <v>7.701</v>
      </c>
      <c r="P329" s="30">
        <v>36979</v>
      </c>
      <c r="Q329" s="30">
        <v>37291</v>
      </c>
      <c r="R329" s="31" t="s">
        <v>745</v>
      </c>
      <c r="S329" s="31" t="s">
        <v>2431</v>
      </c>
      <c r="T329" s="31" t="s">
        <v>2432</v>
      </c>
      <c r="U329" s="31" t="s">
        <v>3304</v>
      </c>
      <c r="V329" s="31" t="s">
        <v>1081</v>
      </c>
      <c r="AD329" s="9"/>
      <c r="AE329" s="9"/>
      <c r="AF329" s="6"/>
      <c r="AG329" s="9"/>
      <c r="AH329" s="5"/>
      <c r="AK329" s="9"/>
      <c r="AL329" s="32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</row>
    <row r="330" spans="2:147" ht="15.75">
      <c r="B330" s="13"/>
      <c r="C330" s="31"/>
      <c r="D330" s="32"/>
      <c r="E330" s="32" t="s">
        <v>591</v>
      </c>
      <c r="G330" s="54" t="s">
        <v>3131</v>
      </c>
      <c r="H330" s="13" t="s">
        <v>1077</v>
      </c>
      <c r="I330" s="13" t="s">
        <v>3096</v>
      </c>
      <c r="L330" s="13" t="s">
        <v>3099</v>
      </c>
      <c r="M330" s="31">
        <v>78729</v>
      </c>
      <c r="N330" s="40">
        <v>206</v>
      </c>
      <c r="O330" s="51">
        <v>9.5</v>
      </c>
      <c r="P330" s="30">
        <v>36950</v>
      </c>
      <c r="Q330" s="30">
        <v>37222</v>
      </c>
      <c r="R330" s="31" t="s">
        <v>745</v>
      </c>
      <c r="S330" s="31" t="s">
        <v>2431</v>
      </c>
      <c r="T330" s="31" t="s">
        <v>2432</v>
      </c>
      <c r="U330" s="31" t="s">
        <v>3304</v>
      </c>
      <c r="V330" s="31" t="s">
        <v>1081</v>
      </c>
      <c r="AD330" s="9"/>
      <c r="AE330" s="9"/>
      <c r="AF330" s="6"/>
      <c r="AG330" s="9"/>
      <c r="AH330" s="5"/>
      <c r="AK330" s="9"/>
      <c r="AL330" s="32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</row>
    <row r="331" spans="1:147" ht="15.75">
      <c r="A331" s="124"/>
      <c r="B331" s="13"/>
      <c r="C331" s="125"/>
      <c r="D331" s="32"/>
      <c r="E331" s="32">
        <v>190660</v>
      </c>
      <c r="G331" s="13" t="s">
        <v>2736</v>
      </c>
      <c r="H331" s="13" t="s">
        <v>3580</v>
      </c>
      <c r="I331" s="13" t="s">
        <v>4011</v>
      </c>
      <c r="L331" s="13" t="s">
        <v>2737</v>
      </c>
      <c r="M331" s="31">
        <v>78746</v>
      </c>
      <c r="N331" s="40">
        <v>69</v>
      </c>
      <c r="O331" s="51">
        <v>17.85</v>
      </c>
      <c r="P331" s="30">
        <v>37141</v>
      </c>
      <c r="Q331" s="30">
        <v>37273</v>
      </c>
      <c r="R331" s="31" t="s">
        <v>1049</v>
      </c>
      <c r="S331" s="31" t="s">
        <v>2738</v>
      </c>
      <c r="T331" s="31" t="s">
        <v>2739</v>
      </c>
      <c r="U331" s="31" t="s">
        <v>3304</v>
      </c>
      <c r="V331" s="31" t="s">
        <v>3002</v>
      </c>
      <c r="AD331" s="9"/>
      <c r="AE331" s="9"/>
      <c r="AF331" s="6"/>
      <c r="AG331" s="9"/>
      <c r="AH331" s="5"/>
      <c r="AK331" s="9"/>
      <c r="AL331" s="32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</row>
    <row r="332" spans="2:147" ht="15.75">
      <c r="B332" s="13"/>
      <c r="C332" s="31"/>
      <c r="D332" s="32"/>
      <c r="E332" s="124">
        <v>10525294</v>
      </c>
      <c r="F332" s="13"/>
      <c r="G332" s="125" t="s">
        <v>2565</v>
      </c>
      <c r="H332" s="125" t="s">
        <v>2566</v>
      </c>
      <c r="I332" s="125" t="s">
        <v>2567</v>
      </c>
      <c r="J332" s="126">
        <v>3501381</v>
      </c>
      <c r="K332" s="13"/>
      <c r="L332" s="125"/>
      <c r="M332" s="126" t="s">
        <v>4041</v>
      </c>
      <c r="N332" s="52">
        <v>90</v>
      </c>
      <c r="O332" s="130">
        <v>10.725</v>
      </c>
      <c r="P332" s="127">
        <v>40525</v>
      </c>
      <c r="Q332" s="13"/>
      <c r="R332" s="31" t="s">
        <v>259</v>
      </c>
      <c r="S332" s="126" t="s">
        <v>2568</v>
      </c>
      <c r="T332" s="126" t="s">
        <v>2569</v>
      </c>
      <c r="U332" s="126" t="s">
        <v>554</v>
      </c>
      <c r="V332" s="31" t="s">
        <v>2555</v>
      </c>
      <c r="AD332" s="9"/>
      <c r="AE332" s="9"/>
      <c r="AF332" s="6"/>
      <c r="AG332" s="9"/>
      <c r="AH332" s="5"/>
      <c r="AK332" s="9"/>
      <c r="AL332" s="32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</row>
    <row r="333" spans="2:147" ht="15.75">
      <c r="B333" s="13"/>
      <c r="C333" s="31"/>
      <c r="D333" s="32"/>
      <c r="E333" s="153">
        <v>11422045</v>
      </c>
      <c r="F333" s="154"/>
      <c r="G333" s="155" t="s">
        <v>5515</v>
      </c>
      <c r="H333" s="155" t="s">
        <v>5516</v>
      </c>
      <c r="I333" s="155" t="s">
        <v>5514</v>
      </c>
      <c r="J333" s="156">
        <v>5189398</v>
      </c>
      <c r="K333" s="154"/>
      <c r="L333" s="154"/>
      <c r="M333" s="156" t="s">
        <v>3930</v>
      </c>
      <c r="N333" s="156">
        <v>336</v>
      </c>
      <c r="O333" s="160">
        <v>16.848</v>
      </c>
      <c r="P333" s="158">
        <v>42272</v>
      </c>
      <c r="Q333" s="154"/>
      <c r="R333" s="157" t="s">
        <v>4889</v>
      </c>
      <c r="S333" s="156" t="s">
        <v>5545</v>
      </c>
      <c r="T333" s="156" t="s">
        <v>119</v>
      </c>
      <c r="U333" s="156" t="s">
        <v>5521</v>
      </c>
      <c r="V333" s="157" t="s">
        <v>5568</v>
      </c>
      <c r="AD333" s="9"/>
      <c r="AE333" s="9"/>
      <c r="AF333" s="6"/>
      <c r="AG333" s="9"/>
      <c r="AH333" s="5"/>
      <c r="AK333" s="9"/>
      <c r="AL333" s="32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</row>
    <row r="334" spans="2:147" ht="15.75">
      <c r="B334" s="13"/>
      <c r="C334" s="31"/>
      <c r="D334" s="32"/>
      <c r="E334" s="58">
        <v>234597</v>
      </c>
      <c r="G334" s="54" t="s">
        <v>3135</v>
      </c>
      <c r="H334" s="54" t="s">
        <v>3842</v>
      </c>
      <c r="I334" s="13" t="s">
        <v>789</v>
      </c>
      <c r="L334" s="54" t="s">
        <v>3136</v>
      </c>
      <c r="M334" s="31">
        <v>78745</v>
      </c>
      <c r="N334" s="31">
        <v>51</v>
      </c>
      <c r="O334" s="51">
        <v>2.1</v>
      </c>
      <c r="P334" s="57">
        <v>38331</v>
      </c>
      <c r="Q334" s="57">
        <v>38539</v>
      </c>
      <c r="R334" s="31" t="s">
        <v>2012</v>
      </c>
      <c r="S334" s="4" t="s">
        <v>1146</v>
      </c>
      <c r="T334" s="4" t="s">
        <v>845</v>
      </c>
      <c r="U334" s="31" t="s">
        <v>2754</v>
      </c>
      <c r="V334" s="31" t="s">
        <v>589</v>
      </c>
      <c r="AD334" s="9"/>
      <c r="AE334" s="9"/>
      <c r="AF334" s="6"/>
      <c r="AG334" s="9"/>
      <c r="AH334" s="5"/>
      <c r="AK334" s="9"/>
      <c r="AL334" s="32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</row>
    <row r="335" spans="2:147" ht="15.75">
      <c r="B335" s="13"/>
      <c r="C335" s="31"/>
      <c r="D335" s="32"/>
      <c r="E335" s="58">
        <v>282489</v>
      </c>
      <c r="G335" s="54" t="s">
        <v>636</v>
      </c>
      <c r="H335" s="54" t="s">
        <v>771</v>
      </c>
      <c r="I335" s="54" t="s">
        <v>789</v>
      </c>
      <c r="J335" s="91">
        <v>531891</v>
      </c>
      <c r="K335" s="91"/>
      <c r="L335" s="54" t="s">
        <v>3136</v>
      </c>
      <c r="M335" s="31">
        <v>78745</v>
      </c>
      <c r="N335" s="40">
        <v>51</v>
      </c>
      <c r="O335" s="98">
        <v>2.007</v>
      </c>
      <c r="P335" s="57">
        <v>38590</v>
      </c>
      <c r="Q335" s="57">
        <v>38965</v>
      </c>
      <c r="R335" s="31" t="s">
        <v>4076</v>
      </c>
      <c r="S335" s="31" t="s">
        <v>566</v>
      </c>
      <c r="T335" s="31" t="s">
        <v>1322</v>
      </c>
      <c r="U335" s="31" t="s">
        <v>3304</v>
      </c>
      <c r="V335" s="31" t="s">
        <v>730</v>
      </c>
      <c r="AD335" s="9"/>
      <c r="AE335" s="9"/>
      <c r="AF335" s="6"/>
      <c r="AG335" s="9"/>
      <c r="AH335" s="5"/>
      <c r="AK335" s="9"/>
      <c r="AL335" s="32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</row>
    <row r="336" spans="2:147" ht="15.75">
      <c r="B336" s="13"/>
      <c r="C336" s="31"/>
      <c r="D336" s="32"/>
      <c r="E336" s="32">
        <v>145160</v>
      </c>
      <c r="G336" s="13" t="s">
        <v>2337</v>
      </c>
      <c r="H336" s="13" t="s">
        <v>751</v>
      </c>
      <c r="I336" s="13" t="s">
        <v>1676</v>
      </c>
      <c r="L336" s="13" t="s">
        <v>4214</v>
      </c>
      <c r="M336" s="31">
        <v>78749</v>
      </c>
      <c r="N336" s="40">
        <v>324</v>
      </c>
      <c r="O336" s="51">
        <v>23.91</v>
      </c>
      <c r="P336" s="30">
        <v>36453</v>
      </c>
      <c r="Q336" s="30">
        <v>36669</v>
      </c>
      <c r="R336" s="30"/>
      <c r="S336" s="31" t="s">
        <v>672</v>
      </c>
      <c r="T336" s="31" t="s">
        <v>673</v>
      </c>
      <c r="U336" s="31" t="s">
        <v>3304</v>
      </c>
      <c r="V336" s="31" t="s">
        <v>2816</v>
      </c>
      <c r="AD336" s="9"/>
      <c r="AE336" s="9"/>
      <c r="AF336" s="6"/>
      <c r="AG336" s="9"/>
      <c r="AH336" s="5"/>
      <c r="AK336" s="9"/>
      <c r="AL336" s="32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</row>
    <row r="337" spans="2:147" ht="15.75">
      <c r="B337" s="13"/>
      <c r="C337" s="31"/>
      <c r="D337" s="32"/>
      <c r="E337" s="153">
        <v>11521124</v>
      </c>
      <c r="F337" s="154"/>
      <c r="G337" s="155" t="s">
        <v>5787</v>
      </c>
      <c r="H337" s="155" t="s">
        <v>5785</v>
      </c>
      <c r="I337" s="155" t="s">
        <v>5786</v>
      </c>
      <c r="J337" s="156">
        <v>5321562</v>
      </c>
      <c r="K337" s="154"/>
      <c r="L337" s="154"/>
      <c r="M337" s="156" t="s">
        <v>291</v>
      </c>
      <c r="N337" s="157">
        <v>270</v>
      </c>
      <c r="O337" s="160">
        <v>12.19</v>
      </c>
      <c r="P337" s="158">
        <v>42482</v>
      </c>
      <c r="Q337" s="154"/>
      <c r="R337" s="157" t="s">
        <v>1028</v>
      </c>
      <c r="S337" s="156" t="s">
        <v>5829</v>
      </c>
      <c r="T337" s="156" t="s">
        <v>293</v>
      </c>
      <c r="U337" s="156" t="s">
        <v>907</v>
      </c>
      <c r="V337" s="157" t="s">
        <v>5850</v>
      </c>
      <c r="AD337" s="9"/>
      <c r="AE337" s="9"/>
      <c r="AF337" s="6"/>
      <c r="AG337" s="9"/>
      <c r="AH337" s="5"/>
      <c r="AK337" s="9"/>
      <c r="AL337" s="32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</row>
    <row r="338" spans="2:147" ht="15.75">
      <c r="B338" s="13"/>
      <c r="C338" s="31"/>
      <c r="D338" s="32"/>
      <c r="E338" s="124" t="s">
        <v>5243</v>
      </c>
      <c r="F338" s="13"/>
      <c r="G338" s="125" t="s">
        <v>5191</v>
      </c>
      <c r="H338" s="125" t="s">
        <v>5244</v>
      </c>
      <c r="I338" s="125" t="s">
        <v>4530</v>
      </c>
      <c r="J338" s="126">
        <v>269114</v>
      </c>
      <c r="K338" s="13"/>
      <c r="M338" s="126" t="s">
        <v>3930</v>
      </c>
      <c r="N338" s="31">
        <v>236</v>
      </c>
      <c r="O338" s="130">
        <v>13.73</v>
      </c>
      <c r="P338" s="127">
        <v>41219</v>
      </c>
      <c r="Q338" s="127">
        <v>42123</v>
      </c>
      <c r="R338" s="126" t="s">
        <v>4463</v>
      </c>
      <c r="S338" s="126" t="s">
        <v>2247</v>
      </c>
      <c r="T338" s="126" t="s">
        <v>2227</v>
      </c>
      <c r="U338" s="31" t="s">
        <v>906</v>
      </c>
      <c r="V338" s="31" t="s">
        <v>4636</v>
      </c>
      <c r="AD338" s="9"/>
      <c r="AE338" s="9"/>
      <c r="AF338" s="6"/>
      <c r="AG338" s="9"/>
      <c r="AH338" s="5"/>
      <c r="AK338" s="9"/>
      <c r="AL338" s="32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</row>
    <row r="339" spans="2:147" ht="15.75">
      <c r="B339" s="13"/>
      <c r="C339" s="31"/>
      <c r="D339" s="32"/>
      <c r="E339" s="124" t="s">
        <v>1297</v>
      </c>
      <c r="F339" s="13"/>
      <c r="G339" s="13" t="s">
        <v>1345</v>
      </c>
      <c r="H339" s="125" t="s">
        <v>1298</v>
      </c>
      <c r="I339" s="125" t="s">
        <v>1618</v>
      </c>
      <c r="J339" s="126">
        <v>791648</v>
      </c>
      <c r="K339" s="13"/>
      <c r="M339" s="126" t="s">
        <v>3923</v>
      </c>
      <c r="N339" s="31">
        <v>52</v>
      </c>
      <c r="O339" s="130">
        <v>3.26</v>
      </c>
      <c r="P339" s="127">
        <v>39700</v>
      </c>
      <c r="Q339" s="13"/>
      <c r="R339" s="126" t="s">
        <v>1547</v>
      </c>
      <c r="S339" s="126" t="s">
        <v>71</v>
      </c>
      <c r="T339" s="126" t="s">
        <v>4075</v>
      </c>
      <c r="U339" s="126" t="s">
        <v>554</v>
      </c>
      <c r="V339" s="31" t="s">
        <v>187</v>
      </c>
      <c r="AD339" s="9"/>
      <c r="AE339" s="9"/>
      <c r="AF339" s="6"/>
      <c r="AG339" s="9"/>
      <c r="AH339" s="5"/>
      <c r="AK339" s="9"/>
      <c r="AL339" s="32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</row>
    <row r="340" spans="2:147" ht="15.75">
      <c r="B340" s="13"/>
      <c r="C340" s="31"/>
      <c r="D340" s="32"/>
      <c r="E340" s="124">
        <v>11192857</v>
      </c>
      <c r="F340" s="13"/>
      <c r="G340" s="125" t="s">
        <v>5134</v>
      </c>
      <c r="H340" s="125" t="s">
        <v>5132</v>
      </c>
      <c r="I340" s="125" t="s">
        <v>5133</v>
      </c>
      <c r="J340" s="126">
        <v>3049934</v>
      </c>
      <c r="K340" s="13"/>
      <c r="M340" s="126" t="s">
        <v>3923</v>
      </c>
      <c r="N340" s="31">
        <v>50</v>
      </c>
      <c r="O340" s="130">
        <v>6</v>
      </c>
      <c r="P340" s="127">
        <v>41856</v>
      </c>
      <c r="Q340" s="127">
        <v>42276</v>
      </c>
      <c r="R340" s="31" t="s">
        <v>4889</v>
      </c>
      <c r="S340" s="126" t="s">
        <v>5165</v>
      </c>
      <c r="T340" s="126" t="s">
        <v>4497</v>
      </c>
      <c r="U340" s="126" t="s">
        <v>906</v>
      </c>
      <c r="V340" s="31" t="s">
        <v>5188</v>
      </c>
      <c r="AD340" s="9"/>
      <c r="AE340" s="9"/>
      <c r="AF340" s="6"/>
      <c r="AG340" s="9"/>
      <c r="AH340" s="5"/>
      <c r="AK340" s="9"/>
      <c r="AL340" s="32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</row>
    <row r="341" spans="1:147" ht="15.75">
      <c r="A341" s="124"/>
      <c r="B341" s="13"/>
      <c r="C341" s="125"/>
      <c r="D341" s="32"/>
      <c r="E341" s="124">
        <v>10162695</v>
      </c>
      <c r="F341" s="13"/>
      <c r="G341" s="125" t="s">
        <v>2213</v>
      </c>
      <c r="H341" s="125" t="s">
        <v>4093</v>
      </c>
      <c r="I341" s="125" t="s">
        <v>3544</v>
      </c>
      <c r="J341" s="126">
        <v>3334542</v>
      </c>
      <c r="K341" s="126"/>
      <c r="L341" s="125"/>
      <c r="M341" s="126" t="s">
        <v>3644</v>
      </c>
      <c r="N341" s="126">
        <v>94</v>
      </c>
      <c r="O341" s="130">
        <v>5.238</v>
      </c>
      <c r="P341" s="127">
        <v>39619</v>
      </c>
      <c r="Q341" s="127">
        <v>39982</v>
      </c>
      <c r="R341" s="126" t="s">
        <v>4328</v>
      </c>
      <c r="S341" s="126" t="s">
        <v>3808</v>
      </c>
      <c r="T341" s="31" t="s">
        <v>2223</v>
      </c>
      <c r="U341" s="31" t="s">
        <v>3304</v>
      </c>
      <c r="V341" s="31" t="s">
        <v>266</v>
      </c>
      <c r="AD341" s="9"/>
      <c r="AE341" s="9"/>
      <c r="AF341" s="6"/>
      <c r="AG341" s="9"/>
      <c r="AH341" s="5"/>
      <c r="AK341" s="9"/>
      <c r="AL341" s="32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</row>
    <row r="342" spans="2:147" ht="15.75">
      <c r="B342" s="13"/>
      <c r="C342" s="31"/>
      <c r="D342" s="32"/>
      <c r="E342" s="32">
        <v>10235267</v>
      </c>
      <c r="F342" s="32"/>
      <c r="G342" s="32" t="s">
        <v>3761</v>
      </c>
      <c r="H342" s="32" t="s">
        <v>2062</v>
      </c>
      <c r="I342" s="32" t="s">
        <v>2063</v>
      </c>
      <c r="J342" s="31">
        <v>3334493</v>
      </c>
      <c r="K342" s="32" t="s">
        <v>3760</v>
      </c>
      <c r="L342" s="32">
        <v>3334493</v>
      </c>
      <c r="M342" s="31" t="s">
        <v>3644</v>
      </c>
      <c r="N342" s="31">
        <v>68</v>
      </c>
      <c r="O342" s="51">
        <v>3.77</v>
      </c>
      <c r="P342" s="57">
        <v>39855</v>
      </c>
      <c r="Q342" s="57">
        <v>40141</v>
      </c>
      <c r="R342" s="31" t="s">
        <v>4328</v>
      </c>
      <c r="S342" s="31" t="s">
        <v>1785</v>
      </c>
      <c r="T342" s="32" t="s">
        <v>2064</v>
      </c>
      <c r="U342" s="126" t="s">
        <v>906</v>
      </c>
      <c r="V342" s="31" t="s">
        <v>1630</v>
      </c>
      <c r="AD342" s="9"/>
      <c r="AE342" s="9"/>
      <c r="AF342" s="6"/>
      <c r="AG342" s="9"/>
      <c r="AH342" s="5"/>
      <c r="AK342" s="9"/>
      <c r="AL342" s="32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</row>
    <row r="343" spans="2:147" ht="15.75">
      <c r="B343" s="13"/>
      <c r="C343" s="31"/>
      <c r="D343" s="32"/>
      <c r="E343" s="124">
        <v>10844542</v>
      </c>
      <c r="F343" s="13"/>
      <c r="G343" s="125" t="s">
        <v>4537</v>
      </c>
      <c r="H343" s="125" t="s">
        <v>4614</v>
      </c>
      <c r="I343" s="125" t="s">
        <v>4536</v>
      </c>
      <c r="J343" s="126">
        <v>3334466</v>
      </c>
      <c r="K343" s="13"/>
      <c r="M343" s="126" t="s">
        <v>3644</v>
      </c>
      <c r="N343" s="31">
        <v>252</v>
      </c>
      <c r="O343" s="130">
        <v>9.389</v>
      </c>
      <c r="P343" s="127">
        <v>41198</v>
      </c>
      <c r="Q343" s="127">
        <v>41382</v>
      </c>
      <c r="R343" s="31" t="s">
        <v>259</v>
      </c>
      <c r="S343" s="126" t="s">
        <v>4589</v>
      </c>
      <c r="T343" s="126" t="s">
        <v>2223</v>
      </c>
      <c r="U343" s="92" t="s">
        <v>177</v>
      </c>
      <c r="V343" s="31" t="s">
        <v>4636</v>
      </c>
      <c r="AD343" s="9"/>
      <c r="AE343" s="9"/>
      <c r="AF343" s="6"/>
      <c r="AG343" s="9"/>
      <c r="AH343" s="5"/>
      <c r="AK343" s="9"/>
      <c r="AL343" s="32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</row>
    <row r="344" spans="2:147" ht="15.75">
      <c r="B344" s="13"/>
      <c r="C344" s="31"/>
      <c r="D344" s="32"/>
      <c r="E344" s="124">
        <v>10611624</v>
      </c>
      <c r="F344" s="13"/>
      <c r="G344" s="125" t="s">
        <v>214</v>
      </c>
      <c r="H344" s="125" t="s">
        <v>215</v>
      </c>
      <c r="I344" s="125" t="s">
        <v>4456</v>
      </c>
      <c r="J344" s="126">
        <v>3374446</v>
      </c>
      <c r="K344" s="13"/>
      <c r="M344" s="126" t="s">
        <v>3644</v>
      </c>
      <c r="N344" s="31">
        <v>258</v>
      </c>
      <c r="O344" s="130">
        <v>3.39</v>
      </c>
      <c r="P344" s="127">
        <v>40718</v>
      </c>
      <c r="Q344" s="127">
        <v>40941</v>
      </c>
      <c r="R344" s="126" t="s">
        <v>4328</v>
      </c>
      <c r="S344" s="126" t="s">
        <v>526</v>
      </c>
      <c r="T344" s="126" t="s">
        <v>2223</v>
      </c>
      <c r="U344" s="31" t="s">
        <v>3304</v>
      </c>
      <c r="V344" s="31" t="s">
        <v>3129</v>
      </c>
      <c r="AD344" s="9"/>
      <c r="AE344" s="9"/>
      <c r="AF344" s="6"/>
      <c r="AG344" s="9"/>
      <c r="AH344" s="5"/>
      <c r="AK344" s="9"/>
      <c r="AL344" s="32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</row>
    <row r="345" spans="2:147" ht="15.75">
      <c r="B345" s="13"/>
      <c r="C345" s="31"/>
      <c r="D345" s="32"/>
      <c r="E345" s="124">
        <v>10222983</v>
      </c>
      <c r="F345" s="13"/>
      <c r="G345" s="125" t="s">
        <v>4146</v>
      </c>
      <c r="H345" s="125" t="s">
        <v>4147</v>
      </c>
      <c r="I345" s="125" t="s">
        <v>4148</v>
      </c>
      <c r="J345" s="126">
        <v>3334479</v>
      </c>
      <c r="K345" s="125"/>
      <c r="M345" s="126" t="s">
        <v>3644</v>
      </c>
      <c r="N345" s="31">
        <v>220</v>
      </c>
      <c r="O345" s="130">
        <v>7.85</v>
      </c>
      <c r="P345" s="127">
        <v>39805</v>
      </c>
      <c r="Q345" s="57">
        <v>40057</v>
      </c>
      <c r="R345" s="126" t="s">
        <v>4328</v>
      </c>
      <c r="S345" s="126" t="s">
        <v>1785</v>
      </c>
      <c r="T345" s="126" t="s">
        <v>2223</v>
      </c>
      <c r="U345" s="92" t="s">
        <v>177</v>
      </c>
      <c r="V345" s="31" t="s">
        <v>2255</v>
      </c>
      <c r="AD345" s="9"/>
      <c r="AE345" s="9"/>
      <c r="AF345" s="6"/>
      <c r="AG345" s="9"/>
      <c r="AH345" s="5"/>
      <c r="AK345" s="9"/>
      <c r="AL345" s="32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</row>
    <row r="346" spans="2:147" ht="15.75">
      <c r="B346" s="13"/>
      <c r="C346" s="31"/>
      <c r="D346" s="32"/>
      <c r="E346" s="124">
        <v>11425595</v>
      </c>
      <c r="F346" s="13"/>
      <c r="G346" s="125" t="s">
        <v>5550</v>
      </c>
      <c r="H346" s="125" t="s">
        <v>5984</v>
      </c>
      <c r="I346" s="125" t="s">
        <v>5549</v>
      </c>
      <c r="J346" s="126">
        <v>5293714</v>
      </c>
      <c r="K346" s="13"/>
      <c r="M346" s="126" t="s">
        <v>3644</v>
      </c>
      <c r="N346" s="126">
        <v>260</v>
      </c>
      <c r="O346" s="130">
        <v>3.26</v>
      </c>
      <c r="P346" s="127">
        <v>42279</v>
      </c>
      <c r="Q346" s="127">
        <v>42509</v>
      </c>
      <c r="R346" s="126" t="s">
        <v>5251</v>
      </c>
      <c r="S346" s="126" t="s">
        <v>5538</v>
      </c>
      <c r="T346" s="126" t="s">
        <v>2223</v>
      </c>
      <c r="U346" s="92" t="s">
        <v>177</v>
      </c>
      <c r="V346" s="31" t="s">
        <v>5568</v>
      </c>
      <c r="AD346" s="9"/>
      <c r="AE346" s="9"/>
      <c r="AF346" s="6"/>
      <c r="AG346" s="9"/>
      <c r="AH346" s="5"/>
      <c r="AK346" s="9"/>
      <c r="AL346" s="32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</row>
    <row r="347" spans="2:147" ht="15.75">
      <c r="B347" s="13"/>
      <c r="C347" s="31"/>
      <c r="D347" s="32"/>
      <c r="E347" s="124">
        <v>11411261</v>
      </c>
      <c r="F347" s="13"/>
      <c r="G347" s="125" t="s">
        <v>5492</v>
      </c>
      <c r="H347" s="125" t="s">
        <v>5985</v>
      </c>
      <c r="I347" s="125" t="s">
        <v>5491</v>
      </c>
      <c r="J347" s="126">
        <v>5292803</v>
      </c>
      <c r="K347" s="13"/>
      <c r="M347" s="126" t="s">
        <v>3644</v>
      </c>
      <c r="N347" s="126">
        <v>328</v>
      </c>
      <c r="O347" s="130">
        <v>3.86</v>
      </c>
      <c r="P347" s="127">
        <v>42251</v>
      </c>
      <c r="Q347" s="127">
        <v>42508</v>
      </c>
      <c r="R347" s="126" t="s">
        <v>5251</v>
      </c>
      <c r="S347" s="126" t="s">
        <v>5538</v>
      </c>
      <c r="T347" s="126" t="s">
        <v>2223</v>
      </c>
      <c r="U347" s="92" t="s">
        <v>177</v>
      </c>
      <c r="V347" s="31" t="s">
        <v>5568</v>
      </c>
      <c r="AD347" s="9"/>
      <c r="AE347" s="9"/>
      <c r="AF347" s="6"/>
      <c r="AG347" s="9"/>
      <c r="AH347" s="5"/>
      <c r="AK347" s="9"/>
      <c r="AL347" s="32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</row>
    <row r="348" spans="2:147" ht="15.75">
      <c r="B348" s="13"/>
      <c r="C348" s="31"/>
      <c r="D348" s="32"/>
      <c r="E348" s="124">
        <v>10551427</v>
      </c>
      <c r="F348" s="13"/>
      <c r="G348" s="125" t="s">
        <v>3242</v>
      </c>
      <c r="H348" s="125" t="s">
        <v>655</v>
      </c>
      <c r="I348" s="125" t="s">
        <v>3241</v>
      </c>
      <c r="J348" s="126">
        <v>3334851</v>
      </c>
      <c r="K348" s="13"/>
      <c r="M348" s="126" t="s">
        <v>3644</v>
      </c>
      <c r="N348" s="31">
        <v>310</v>
      </c>
      <c r="O348" s="130">
        <v>4.678</v>
      </c>
      <c r="P348" s="127">
        <v>40599</v>
      </c>
      <c r="Q348" s="127">
        <v>40779</v>
      </c>
      <c r="R348" s="31" t="s">
        <v>4328</v>
      </c>
      <c r="S348" s="126" t="s">
        <v>3732</v>
      </c>
      <c r="T348" s="126" t="s">
        <v>3733</v>
      </c>
      <c r="U348" s="31" t="s">
        <v>3304</v>
      </c>
      <c r="V348" s="31" t="s">
        <v>2556</v>
      </c>
      <c r="AD348" s="9"/>
      <c r="AE348" s="9"/>
      <c r="AF348" s="6"/>
      <c r="AG348" s="9"/>
      <c r="AH348" s="5"/>
      <c r="AK348" s="9"/>
      <c r="AL348" s="32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</row>
    <row r="349" spans="2:147" ht="15.75">
      <c r="B349" s="13"/>
      <c r="C349" s="31"/>
      <c r="D349" s="32"/>
      <c r="E349" s="124">
        <v>11008256</v>
      </c>
      <c r="F349" s="13"/>
      <c r="G349" s="125" t="s">
        <v>4785</v>
      </c>
      <c r="H349" s="125" t="s">
        <v>4786</v>
      </c>
      <c r="I349" s="125" t="s">
        <v>4787</v>
      </c>
      <c r="J349" s="126">
        <v>5076495</v>
      </c>
      <c r="K349" s="13"/>
      <c r="L349" s="125"/>
      <c r="M349" s="126" t="s">
        <v>3644</v>
      </c>
      <c r="N349" s="31">
        <v>316</v>
      </c>
      <c r="O349" s="130">
        <v>4.57</v>
      </c>
      <c r="P349" s="127">
        <v>41516</v>
      </c>
      <c r="Q349" s="127">
        <v>41773</v>
      </c>
      <c r="R349" s="31" t="s">
        <v>259</v>
      </c>
      <c r="S349" s="126" t="s">
        <v>510</v>
      </c>
      <c r="T349" s="126" t="s">
        <v>2223</v>
      </c>
      <c r="U349" s="92" t="s">
        <v>3304</v>
      </c>
      <c r="V349" s="31" t="s">
        <v>4811</v>
      </c>
      <c r="AD349" s="9"/>
      <c r="AE349" s="9"/>
      <c r="AF349" s="6"/>
      <c r="AG349" s="9"/>
      <c r="AH349" s="5"/>
      <c r="AK349" s="9"/>
      <c r="AL349" s="32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</row>
    <row r="350" spans="2:147" ht="15.75">
      <c r="B350" s="13"/>
      <c r="C350" s="125"/>
      <c r="D350" s="32"/>
      <c r="E350" s="124">
        <v>10835912</v>
      </c>
      <c r="F350" s="125"/>
      <c r="G350" s="125" t="s">
        <v>4509</v>
      </c>
      <c r="H350" s="125" t="s">
        <v>4596</v>
      </c>
      <c r="I350" s="125" t="s">
        <v>4508</v>
      </c>
      <c r="J350" s="126">
        <v>3334855</v>
      </c>
      <c r="K350" s="125"/>
      <c r="M350" s="126" t="s">
        <v>3644</v>
      </c>
      <c r="N350" s="31">
        <v>212</v>
      </c>
      <c r="O350" s="130">
        <v>3.375</v>
      </c>
      <c r="P350" s="127">
        <v>41183</v>
      </c>
      <c r="Q350" s="127">
        <v>41445</v>
      </c>
      <c r="R350" s="31" t="s">
        <v>259</v>
      </c>
      <c r="S350" s="126" t="s">
        <v>510</v>
      </c>
      <c r="T350" s="126" t="s">
        <v>2223</v>
      </c>
      <c r="U350" s="31" t="s">
        <v>3304</v>
      </c>
      <c r="V350" s="31" t="s">
        <v>4519</v>
      </c>
      <c r="AD350" s="9"/>
      <c r="AE350" s="9"/>
      <c r="AF350" s="6"/>
      <c r="AG350" s="9"/>
      <c r="AH350" s="5"/>
      <c r="AK350" s="9"/>
      <c r="AL350" s="32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</row>
    <row r="351" spans="2:147" ht="15.75">
      <c r="B351" s="13"/>
      <c r="C351" s="31"/>
      <c r="D351" s="32"/>
      <c r="E351" s="58">
        <v>292189</v>
      </c>
      <c r="G351" s="54" t="s">
        <v>925</v>
      </c>
      <c r="H351" s="54" t="s">
        <v>861</v>
      </c>
      <c r="I351" s="54" t="s">
        <v>926</v>
      </c>
      <c r="J351" s="91">
        <v>457796</v>
      </c>
      <c r="K351" s="91"/>
      <c r="L351" s="54" t="s">
        <v>926</v>
      </c>
      <c r="M351" s="31">
        <v>78704</v>
      </c>
      <c r="N351" s="91">
        <v>116</v>
      </c>
      <c r="O351" s="98">
        <v>0.82</v>
      </c>
      <c r="P351" s="57">
        <v>38806</v>
      </c>
      <c r="Q351" s="57">
        <v>39026</v>
      </c>
      <c r="R351" s="31" t="s">
        <v>4328</v>
      </c>
      <c r="S351" s="92" t="s">
        <v>4110</v>
      </c>
      <c r="T351" s="31" t="s">
        <v>4111</v>
      </c>
      <c r="U351" s="92" t="s">
        <v>906</v>
      </c>
      <c r="V351" s="31" t="s">
        <v>1948</v>
      </c>
      <c r="AD351" s="9"/>
      <c r="AE351" s="9"/>
      <c r="AF351" s="6"/>
      <c r="AG351" s="9"/>
      <c r="AH351" s="5"/>
      <c r="AK351" s="9"/>
      <c r="AL351" s="32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</row>
    <row r="352" spans="2:147" ht="15.75">
      <c r="B352" s="13"/>
      <c r="C352" s="31"/>
      <c r="D352" s="32"/>
      <c r="G352" s="13" t="s">
        <v>1319</v>
      </c>
      <c r="H352" s="13" t="s">
        <v>2305</v>
      </c>
      <c r="I352" s="13" t="s">
        <v>2306</v>
      </c>
      <c r="L352" s="13" t="s">
        <v>4215</v>
      </c>
      <c r="M352" s="31">
        <v>78741</v>
      </c>
      <c r="N352" s="40">
        <v>98</v>
      </c>
      <c r="O352" s="51">
        <v>10.989999771118164</v>
      </c>
      <c r="P352" s="30">
        <v>36054</v>
      </c>
      <c r="Q352" s="30">
        <v>36115</v>
      </c>
      <c r="R352" s="30"/>
      <c r="S352" s="31" t="s">
        <v>380</v>
      </c>
      <c r="T352" s="31" t="s">
        <v>381</v>
      </c>
      <c r="U352" s="31" t="s">
        <v>3304</v>
      </c>
      <c r="V352" s="31" t="s">
        <v>3531</v>
      </c>
      <c r="AD352" s="9"/>
      <c r="AE352" s="9"/>
      <c r="AF352" s="6"/>
      <c r="AG352" s="9"/>
      <c r="AH352" s="5"/>
      <c r="AK352" s="9"/>
      <c r="AL352" s="32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</row>
    <row r="353" spans="2:147" ht="15.75">
      <c r="B353" s="13"/>
      <c r="C353" s="31"/>
      <c r="D353" s="32"/>
      <c r="E353" s="124">
        <v>10925370</v>
      </c>
      <c r="F353" s="13"/>
      <c r="G353" s="13" t="s">
        <v>4734</v>
      </c>
      <c r="H353" s="124" t="s">
        <v>5999</v>
      </c>
      <c r="I353" s="13" t="s">
        <v>4735</v>
      </c>
      <c r="J353" s="126">
        <v>750915</v>
      </c>
      <c r="K353" s="13"/>
      <c r="M353" s="126">
        <v>78701</v>
      </c>
      <c r="N353" s="31">
        <v>325</v>
      </c>
      <c r="O353" s="51">
        <v>2.213</v>
      </c>
      <c r="P353" s="57">
        <v>41369</v>
      </c>
      <c r="Q353" s="194" t="s">
        <v>4996</v>
      </c>
      <c r="R353" s="31" t="s">
        <v>259</v>
      </c>
      <c r="S353" s="31" t="s">
        <v>4753</v>
      </c>
      <c r="T353" s="31" t="s">
        <v>2223</v>
      </c>
      <c r="U353" s="31" t="s">
        <v>3304</v>
      </c>
      <c r="V353" s="92" t="s">
        <v>4792</v>
      </c>
      <c r="AD353" s="9"/>
      <c r="AE353" s="9"/>
      <c r="AF353" s="6"/>
      <c r="AG353" s="9"/>
      <c r="AH353" s="5"/>
      <c r="AK353" s="9"/>
      <c r="AL353" s="32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  <c r="EO353" s="9"/>
      <c r="EP353" s="9"/>
      <c r="EQ353" s="9"/>
    </row>
    <row r="354" spans="2:147" ht="15.75">
      <c r="B354" s="13"/>
      <c r="C354" s="31"/>
      <c r="D354" s="32"/>
      <c r="E354" s="153">
        <v>11535407</v>
      </c>
      <c r="F354" s="154"/>
      <c r="G354" s="155" t="s">
        <v>5775</v>
      </c>
      <c r="H354" s="155" t="s">
        <v>5817</v>
      </c>
      <c r="I354" s="155" t="s">
        <v>5774</v>
      </c>
      <c r="J354" s="156">
        <v>550796</v>
      </c>
      <c r="K354" s="154"/>
      <c r="L354" s="154"/>
      <c r="M354" s="156" t="s">
        <v>532</v>
      </c>
      <c r="N354" s="157">
        <v>12</v>
      </c>
      <c r="O354" s="160">
        <v>0.26</v>
      </c>
      <c r="P354" s="158">
        <v>42509</v>
      </c>
      <c r="Q354" s="154"/>
      <c r="R354" s="156" t="s">
        <v>1871</v>
      </c>
      <c r="S354" s="156" t="s">
        <v>5818</v>
      </c>
      <c r="T354" s="156" t="s">
        <v>523</v>
      </c>
      <c r="U354" s="156" t="s">
        <v>907</v>
      </c>
      <c r="V354" s="157" t="s">
        <v>5850</v>
      </c>
      <c r="AD354" s="9"/>
      <c r="AE354" s="9"/>
      <c r="AF354" s="6"/>
      <c r="AG354" s="9"/>
      <c r="AH354" s="5"/>
      <c r="AK354" s="9"/>
      <c r="AL354" s="32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  <c r="EO354" s="9"/>
      <c r="EP354" s="9"/>
      <c r="EQ354" s="9"/>
    </row>
    <row r="355" spans="2:147" ht="15.75">
      <c r="B355" s="13"/>
      <c r="C355" s="31"/>
      <c r="D355" s="32"/>
      <c r="E355" s="32">
        <v>208532</v>
      </c>
      <c r="G355" s="13" t="s">
        <v>3883</v>
      </c>
      <c r="H355" s="13" t="s">
        <v>2295</v>
      </c>
      <c r="I355" s="13" t="s">
        <v>1711</v>
      </c>
      <c r="L355" s="13" t="s">
        <v>3884</v>
      </c>
      <c r="M355" s="31">
        <v>78724</v>
      </c>
      <c r="N355" s="40">
        <v>240</v>
      </c>
      <c r="O355" s="51">
        <v>25.2</v>
      </c>
      <c r="P355" s="30">
        <v>37502</v>
      </c>
      <c r="Q355" s="30">
        <v>37655</v>
      </c>
      <c r="R355" s="31" t="s">
        <v>4328</v>
      </c>
      <c r="S355" s="31" t="s">
        <v>3885</v>
      </c>
      <c r="T355" s="31" t="s">
        <v>3886</v>
      </c>
      <c r="U355" s="31" t="s">
        <v>3304</v>
      </c>
      <c r="V355" s="31" t="s">
        <v>3739</v>
      </c>
      <c r="AD355" s="9"/>
      <c r="AE355" s="9"/>
      <c r="AF355" s="6"/>
      <c r="AG355" s="9"/>
      <c r="AH355" s="5"/>
      <c r="AK355" s="9"/>
      <c r="AL355" s="32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  <c r="EO355" s="9"/>
      <c r="EP355" s="9"/>
      <c r="EQ355" s="9"/>
    </row>
    <row r="356" spans="2:147" ht="15.75">
      <c r="B356" s="13"/>
      <c r="C356" s="31"/>
      <c r="D356" s="32"/>
      <c r="E356" s="32">
        <v>216549</v>
      </c>
      <c r="G356" s="13" t="s">
        <v>2009</v>
      </c>
      <c r="H356" s="13" t="s">
        <v>2010</v>
      </c>
      <c r="I356" s="13" t="s">
        <v>2011</v>
      </c>
      <c r="L356" s="13" t="s">
        <v>4139</v>
      </c>
      <c r="M356" s="31">
        <v>78721</v>
      </c>
      <c r="N356" s="31">
        <v>240</v>
      </c>
      <c r="O356" s="51">
        <v>10.2</v>
      </c>
      <c r="P356" s="103">
        <v>37699</v>
      </c>
      <c r="Q356" s="103">
        <v>37908</v>
      </c>
      <c r="R356" s="31" t="s">
        <v>2012</v>
      </c>
      <c r="S356" s="31" t="s">
        <v>2013</v>
      </c>
      <c r="T356" s="31" t="s">
        <v>2014</v>
      </c>
      <c r="U356" s="31" t="s">
        <v>3304</v>
      </c>
      <c r="V356" s="31" t="s">
        <v>2007</v>
      </c>
      <c r="AD356" s="9"/>
      <c r="AE356" s="9"/>
      <c r="AF356" s="6"/>
      <c r="AG356" s="9"/>
      <c r="AH356" s="5"/>
      <c r="AK356" s="9"/>
      <c r="AL356" s="32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  <c r="EO356" s="9"/>
      <c r="EP356" s="9"/>
      <c r="EQ356" s="9"/>
    </row>
    <row r="357" spans="2:147" ht="15.75">
      <c r="B357" s="13"/>
      <c r="C357" s="31"/>
      <c r="D357" s="32"/>
      <c r="E357" s="153">
        <v>11453942</v>
      </c>
      <c r="F357" s="154"/>
      <c r="G357" s="155" t="s">
        <v>5714</v>
      </c>
      <c r="H357" s="154" t="s">
        <v>5715</v>
      </c>
      <c r="I357" s="155" t="s">
        <v>5716</v>
      </c>
      <c r="J357" s="156">
        <v>5308342</v>
      </c>
      <c r="K357" s="154"/>
      <c r="L357" s="154"/>
      <c r="M357" s="156" t="s">
        <v>4155</v>
      </c>
      <c r="N357" s="157">
        <v>8</v>
      </c>
      <c r="O357" s="163">
        <v>0.5743</v>
      </c>
      <c r="P357" s="158">
        <v>42340</v>
      </c>
      <c r="Q357" s="155"/>
      <c r="R357" s="157" t="s">
        <v>5539</v>
      </c>
      <c r="S357" s="156" t="s">
        <v>5717</v>
      </c>
      <c r="T357" s="156" t="s">
        <v>5718</v>
      </c>
      <c r="U357" s="156" t="s">
        <v>907</v>
      </c>
      <c r="V357" s="164" t="s">
        <v>5699</v>
      </c>
      <c r="AD357" s="9"/>
      <c r="AE357" s="9"/>
      <c r="AF357" s="6"/>
      <c r="AG357" s="9"/>
      <c r="AH357" s="5"/>
      <c r="AK357" s="9"/>
      <c r="AL357" s="32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  <c r="EO357" s="9"/>
      <c r="EP357" s="9"/>
      <c r="EQ357" s="9"/>
    </row>
    <row r="358" spans="2:147" ht="15.75">
      <c r="B358" s="13"/>
      <c r="C358" s="31"/>
      <c r="D358" s="32"/>
      <c r="E358" s="59">
        <v>209721</v>
      </c>
      <c r="G358" s="59" t="s">
        <v>2027</v>
      </c>
      <c r="H358" s="59" t="s">
        <v>842</v>
      </c>
      <c r="I358" s="59" t="s">
        <v>4140</v>
      </c>
      <c r="J358" s="105"/>
      <c r="K358" s="105"/>
      <c r="L358" s="59" t="s">
        <v>2028</v>
      </c>
      <c r="M358" s="31">
        <v>78722</v>
      </c>
      <c r="N358" s="31">
        <v>8</v>
      </c>
      <c r="O358" s="113">
        <v>0.222</v>
      </c>
      <c r="P358" s="103">
        <v>37557</v>
      </c>
      <c r="Q358" s="103">
        <v>37659</v>
      </c>
      <c r="R358" s="104" t="s">
        <v>4328</v>
      </c>
      <c r="S358" s="104" t="s">
        <v>2029</v>
      </c>
      <c r="T358" s="104" t="s">
        <v>2030</v>
      </c>
      <c r="U358" s="4" t="s">
        <v>3304</v>
      </c>
      <c r="V358" s="31" t="s">
        <v>2008</v>
      </c>
      <c r="AD358" s="9"/>
      <c r="AE358" s="9"/>
      <c r="AF358" s="6"/>
      <c r="AG358" s="9"/>
      <c r="AH358" s="5"/>
      <c r="AK358" s="9"/>
      <c r="AL358" s="32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  <c r="EO358" s="9"/>
      <c r="EP358" s="9"/>
      <c r="EQ358" s="9"/>
    </row>
    <row r="359" spans="2:147" ht="15.75">
      <c r="B359" s="13"/>
      <c r="C359" s="31"/>
      <c r="D359" s="32"/>
      <c r="E359" s="153">
        <v>11549757</v>
      </c>
      <c r="F359" s="154"/>
      <c r="G359" s="155" t="s">
        <v>5790</v>
      </c>
      <c r="H359" s="155" t="s">
        <v>5788</v>
      </c>
      <c r="I359" s="155" t="s">
        <v>5789</v>
      </c>
      <c r="J359" s="156">
        <v>272612</v>
      </c>
      <c r="K359" s="154"/>
      <c r="L359" s="154"/>
      <c r="M359" s="156" t="s">
        <v>3635</v>
      </c>
      <c r="N359" s="157">
        <v>147</v>
      </c>
      <c r="O359" s="160">
        <v>0.76</v>
      </c>
      <c r="P359" s="158">
        <v>42536</v>
      </c>
      <c r="Q359" s="154"/>
      <c r="R359" s="156" t="s">
        <v>259</v>
      </c>
      <c r="S359" s="157" t="s">
        <v>5816</v>
      </c>
      <c r="T359" s="156" t="s">
        <v>5830</v>
      </c>
      <c r="U359" s="156" t="s">
        <v>907</v>
      </c>
      <c r="V359" s="157" t="s">
        <v>5850</v>
      </c>
      <c r="AD359" s="9"/>
      <c r="AE359" s="9"/>
      <c r="AF359" s="6"/>
      <c r="AG359" s="9"/>
      <c r="AH359" s="5"/>
      <c r="AK359" s="9"/>
      <c r="AL359" s="32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  <c r="EO359" s="9"/>
      <c r="EP359" s="9"/>
      <c r="EQ359" s="9"/>
    </row>
    <row r="360" spans="2:147" ht="15.75">
      <c r="B360" s="13"/>
      <c r="C360" s="31"/>
      <c r="D360" s="32"/>
      <c r="E360" s="161" t="s">
        <v>4590</v>
      </c>
      <c r="F360" s="157"/>
      <c r="G360" s="154" t="s">
        <v>601</v>
      </c>
      <c r="H360" s="154" t="s">
        <v>3356</v>
      </c>
      <c r="I360" s="154" t="s">
        <v>255</v>
      </c>
      <c r="J360" s="157">
        <v>163862</v>
      </c>
      <c r="K360" s="157" t="s">
        <v>2033</v>
      </c>
      <c r="L360" s="154"/>
      <c r="M360" s="157">
        <v>78705</v>
      </c>
      <c r="N360" s="157">
        <v>200</v>
      </c>
      <c r="O360" s="163">
        <v>2.68</v>
      </c>
      <c r="P360" s="173">
        <v>39503</v>
      </c>
      <c r="Q360" s="173">
        <v>39876</v>
      </c>
      <c r="R360" s="164" t="s">
        <v>1655</v>
      </c>
      <c r="S360" s="164" t="s">
        <v>256</v>
      </c>
      <c r="T360" s="157" t="s">
        <v>3345</v>
      </c>
      <c r="U360" s="31" t="s">
        <v>3304</v>
      </c>
      <c r="V360" s="157" t="s">
        <v>3888</v>
      </c>
      <c r="AD360" s="9"/>
      <c r="AE360" s="9"/>
      <c r="AF360" s="6"/>
      <c r="AG360" s="9"/>
      <c r="AH360" s="5"/>
      <c r="AK360" s="9"/>
      <c r="AL360" s="32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  <c r="EO360" s="9"/>
      <c r="EP360" s="9"/>
      <c r="EQ360" s="9"/>
    </row>
    <row r="361" spans="2:147" ht="15.75">
      <c r="B361" s="13"/>
      <c r="C361" s="31"/>
      <c r="D361" s="32"/>
      <c r="E361" s="153">
        <v>10176855</v>
      </c>
      <c r="F361" s="154"/>
      <c r="G361" s="155" t="s">
        <v>2188</v>
      </c>
      <c r="H361" s="155" t="s">
        <v>61</v>
      </c>
      <c r="I361" s="155" t="s">
        <v>2614</v>
      </c>
      <c r="J361" s="156">
        <v>2017038</v>
      </c>
      <c r="K361" s="154"/>
      <c r="L361" s="154"/>
      <c r="M361" s="157">
        <v>78705</v>
      </c>
      <c r="N361" s="166">
        <v>30</v>
      </c>
      <c r="O361" s="160">
        <v>1.646</v>
      </c>
      <c r="P361" s="158">
        <v>39659</v>
      </c>
      <c r="Q361" s="158">
        <v>39962</v>
      </c>
      <c r="R361" s="156" t="s">
        <v>1655</v>
      </c>
      <c r="S361" s="156" t="s">
        <v>2613</v>
      </c>
      <c r="T361" s="156" t="s">
        <v>1121</v>
      </c>
      <c r="U361" s="156" t="s">
        <v>906</v>
      </c>
      <c r="V361" s="157" t="s">
        <v>187</v>
      </c>
      <c r="AD361" s="9"/>
      <c r="AE361" s="9"/>
      <c r="AF361" s="6"/>
      <c r="AG361" s="9"/>
      <c r="AH361" s="5"/>
      <c r="AK361" s="9"/>
      <c r="AL361" s="32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  <c r="EO361" s="9"/>
      <c r="EP361" s="9"/>
      <c r="EQ361" s="9"/>
    </row>
    <row r="362" spans="1:147" ht="15.75">
      <c r="A362" s="190"/>
      <c r="B362" s="13"/>
      <c r="C362" s="189"/>
      <c r="D362" s="32"/>
      <c r="E362" s="32">
        <v>10119084</v>
      </c>
      <c r="G362" s="13" t="s">
        <v>605</v>
      </c>
      <c r="H362" s="13" t="s">
        <v>3357</v>
      </c>
      <c r="I362" s="13" t="s">
        <v>2367</v>
      </c>
      <c r="J362" s="31">
        <v>163862</v>
      </c>
      <c r="K362" s="31" t="s">
        <v>2033</v>
      </c>
      <c r="M362" s="31">
        <v>78705</v>
      </c>
      <c r="N362" s="31">
        <f>244+251</f>
        <v>495</v>
      </c>
      <c r="O362" s="51">
        <v>3.92</v>
      </c>
      <c r="P362" s="57">
        <v>39505</v>
      </c>
      <c r="Q362" s="57">
        <v>39717</v>
      </c>
      <c r="R362" s="92" t="s">
        <v>1655</v>
      </c>
      <c r="S362" s="92" t="s">
        <v>256</v>
      </c>
      <c r="T362" s="31" t="s">
        <v>3345</v>
      </c>
      <c r="U362" s="31" t="s">
        <v>906</v>
      </c>
      <c r="V362" s="31" t="s">
        <v>3888</v>
      </c>
      <c r="AD362" s="9"/>
      <c r="AE362" s="9"/>
      <c r="AF362" s="6"/>
      <c r="AG362" s="9"/>
      <c r="AH362" s="5"/>
      <c r="AK362" s="9"/>
      <c r="AL362" s="32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  <c r="EO362" s="9"/>
      <c r="EP362" s="9"/>
      <c r="EQ362" s="9"/>
    </row>
    <row r="363" spans="2:147" ht="15.75">
      <c r="B363" s="13"/>
      <c r="C363" s="31"/>
      <c r="D363" s="32"/>
      <c r="E363" s="124">
        <v>10642371</v>
      </c>
      <c r="F363" s="13"/>
      <c r="G363" s="125" t="s">
        <v>2109</v>
      </c>
      <c r="H363" s="125" t="s">
        <v>4457</v>
      </c>
      <c r="I363" s="125" t="s">
        <v>4458</v>
      </c>
      <c r="J363" s="126">
        <v>3352149</v>
      </c>
      <c r="K363" s="13"/>
      <c r="M363" s="126" t="s">
        <v>532</v>
      </c>
      <c r="N363" s="31">
        <v>275</v>
      </c>
      <c r="O363" s="51">
        <v>2.565</v>
      </c>
      <c r="P363" s="127">
        <v>40781</v>
      </c>
      <c r="Q363" s="127">
        <v>40938</v>
      </c>
      <c r="R363" s="31" t="s">
        <v>1655</v>
      </c>
      <c r="S363" s="126" t="s">
        <v>3978</v>
      </c>
      <c r="T363" s="126" t="s">
        <v>2224</v>
      </c>
      <c r="U363" s="31" t="s">
        <v>3304</v>
      </c>
      <c r="V363" s="31" t="s">
        <v>3106</v>
      </c>
      <c r="AD363" s="9"/>
      <c r="AE363" s="9"/>
      <c r="AF363" s="6"/>
      <c r="AG363" s="9"/>
      <c r="AH363" s="5"/>
      <c r="AK363" s="9"/>
      <c r="AL363" s="32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  <c r="EO363" s="9"/>
      <c r="EP363" s="9"/>
      <c r="EQ363" s="9"/>
    </row>
    <row r="364" spans="1:147" ht="15.75">
      <c r="A364" s="124"/>
      <c r="B364" s="13"/>
      <c r="C364" s="125"/>
      <c r="D364" s="32"/>
      <c r="E364" s="58">
        <v>10018216</v>
      </c>
      <c r="G364" s="54" t="s">
        <v>2434</v>
      </c>
      <c r="H364" s="54" t="s">
        <v>2435</v>
      </c>
      <c r="I364" s="54" t="s">
        <v>2436</v>
      </c>
      <c r="J364" s="91">
        <v>368684</v>
      </c>
      <c r="K364" s="91"/>
      <c r="L364" s="54" t="s">
        <v>2436</v>
      </c>
      <c r="M364" s="91">
        <v>78704</v>
      </c>
      <c r="N364" s="91">
        <v>24</v>
      </c>
      <c r="O364" s="98">
        <v>0.98</v>
      </c>
      <c r="P364" s="57">
        <v>39171</v>
      </c>
      <c r="Q364" s="57">
        <v>39338</v>
      </c>
      <c r="R364" s="31" t="s">
        <v>4076</v>
      </c>
      <c r="S364" s="92" t="s">
        <v>1050</v>
      </c>
      <c r="T364" s="31" t="s">
        <v>4378</v>
      </c>
      <c r="U364" s="92" t="s">
        <v>906</v>
      </c>
      <c r="V364" s="92" t="s">
        <v>2259</v>
      </c>
      <c r="AD364" s="9"/>
      <c r="AE364" s="9"/>
      <c r="AF364" s="6"/>
      <c r="AG364" s="9"/>
      <c r="AH364" s="5"/>
      <c r="AK364" s="9"/>
      <c r="AL364" s="32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  <c r="EO364" s="9"/>
      <c r="EP364" s="9"/>
      <c r="EQ364" s="9"/>
    </row>
    <row r="365" spans="2:147" ht="15.75">
      <c r="B365" s="13"/>
      <c r="C365" s="31"/>
      <c r="D365" s="32"/>
      <c r="E365" s="58">
        <v>299369</v>
      </c>
      <c r="G365" s="54" t="s">
        <v>1809</v>
      </c>
      <c r="H365" s="54" t="s">
        <v>1810</v>
      </c>
      <c r="I365" s="32" t="s">
        <v>3458</v>
      </c>
      <c r="J365" s="31">
        <v>253055</v>
      </c>
      <c r="L365" s="54" t="s">
        <v>2471</v>
      </c>
      <c r="M365" s="91">
        <v>78702</v>
      </c>
      <c r="N365" s="91">
        <v>24</v>
      </c>
      <c r="O365" s="98">
        <v>0.65</v>
      </c>
      <c r="P365" s="57">
        <v>38905</v>
      </c>
      <c r="Q365" s="57">
        <v>39248</v>
      </c>
      <c r="R365" s="31" t="s">
        <v>4076</v>
      </c>
      <c r="S365" s="92" t="s">
        <v>1811</v>
      </c>
      <c r="T365" s="92" t="s">
        <v>1812</v>
      </c>
      <c r="U365" s="4" t="s">
        <v>3304</v>
      </c>
      <c r="V365" s="31" t="s">
        <v>769</v>
      </c>
      <c r="AD365" s="9"/>
      <c r="AE365" s="9"/>
      <c r="AF365" s="6"/>
      <c r="AG365" s="9"/>
      <c r="AH365" s="5"/>
      <c r="AK365" s="9"/>
      <c r="AL365" s="32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  <c r="EO365" s="9"/>
      <c r="EP365" s="9"/>
      <c r="EQ365" s="9"/>
    </row>
    <row r="366" spans="1:147" ht="15.75">
      <c r="A366" s="124"/>
      <c r="B366" s="13"/>
      <c r="C366" s="125"/>
      <c r="D366" s="32"/>
      <c r="E366" s="124" t="s">
        <v>4433</v>
      </c>
      <c r="F366" s="13"/>
      <c r="G366" s="125" t="s">
        <v>4400</v>
      </c>
      <c r="H366" s="125" t="s">
        <v>2803</v>
      </c>
      <c r="I366" s="125" t="s">
        <v>462</v>
      </c>
      <c r="J366" s="126">
        <v>457778</v>
      </c>
      <c r="K366" s="126"/>
      <c r="L366" s="125"/>
      <c r="M366" s="126" t="s">
        <v>539</v>
      </c>
      <c r="N366" s="126">
        <v>6</v>
      </c>
      <c r="O366" s="130">
        <v>0.283</v>
      </c>
      <c r="P366" s="127">
        <v>39567</v>
      </c>
      <c r="Q366" s="127">
        <v>39930</v>
      </c>
      <c r="R366" s="126" t="s">
        <v>1547</v>
      </c>
      <c r="S366" s="126" t="s">
        <v>2240</v>
      </c>
      <c r="T366" s="31" t="s">
        <v>2221</v>
      </c>
      <c r="U366" s="4" t="s">
        <v>3304</v>
      </c>
      <c r="V366" s="31" t="s">
        <v>266</v>
      </c>
      <c r="AD366" s="9"/>
      <c r="AE366" s="9"/>
      <c r="AF366" s="6"/>
      <c r="AG366" s="9"/>
      <c r="AH366" s="5"/>
      <c r="AK366" s="9"/>
      <c r="AL366" s="32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</row>
    <row r="367" spans="1:147" ht="15.75">
      <c r="A367" s="124"/>
      <c r="B367" s="13"/>
      <c r="D367" s="32"/>
      <c r="E367" s="56" t="s">
        <v>1542</v>
      </c>
      <c r="G367" s="54" t="s">
        <v>1242</v>
      </c>
      <c r="H367" s="54" t="s">
        <v>1543</v>
      </c>
      <c r="I367" s="54" t="s">
        <v>2933</v>
      </c>
      <c r="J367" s="91">
        <v>753818</v>
      </c>
      <c r="K367" s="91"/>
      <c r="L367" s="54" t="s">
        <v>2933</v>
      </c>
      <c r="M367" s="91">
        <v>78704</v>
      </c>
      <c r="N367" s="91">
        <v>486</v>
      </c>
      <c r="O367" s="98">
        <v>2.991</v>
      </c>
      <c r="P367" s="57">
        <v>38896</v>
      </c>
      <c r="Q367" s="54"/>
      <c r="R367" s="31" t="s">
        <v>1600</v>
      </c>
      <c r="S367" s="92" t="s">
        <v>4250</v>
      </c>
      <c r="T367" s="92" t="s">
        <v>1384</v>
      </c>
      <c r="U367" s="126" t="s">
        <v>2049</v>
      </c>
      <c r="V367" s="31" t="s">
        <v>1814</v>
      </c>
      <c r="AD367" s="9"/>
      <c r="AE367" s="9"/>
      <c r="AF367" s="6"/>
      <c r="AG367" s="9"/>
      <c r="AH367" s="5"/>
      <c r="AK367" s="9"/>
      <c r="AL367" s="32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</row>
    <row r="368" spans="2:147" ht="15.75">
      <c r="B368" s="13"/>
      <c r="C368" s="31"/>
      <c r="D368" s="32"/>
      <c r="E368" s="56" t="s">
        <v>571</v>
      </c>
      <c r="G368" s="54" t="s">
        <v>2403</v>
      </c>
      <c r="H368" s="55" t="s">
        <v>1746</v>
      </c>
      <c r="I368" s="54" t="s">
        <v>916</v>
      </c>
      <c r="J368" s="126">
        <v>444248</v>
      </c>
      <c r="K368" s="91"/>
      <c r="L368" s="54" t="s">
        <v>916</v>
      </c>
      <c r="M368" s="31">
        <v>78702</v>
      </c>
      <c r="N368" s="91">
        <v>18</v>
      </c>
      <c r="O368" s="98">
        <v>0.4</v>
      </c>
      <c r="P368" s="57">
        <v>38798</v>
      </c>
      <c r="Q368" s="57">
        <v>39290</v>
      </c>
      <c r="R368" s="31" t="s">
        <v>2012</v>
      </c>
      <c r="S368" s="92" t="s">
        <v>1088</v>
      </c>
      <c r="T368" s="92" t="s">
        <v>1089</v>
      </c>
      <c r="U368" s="31" t="s">
        <v>3304</v>
      </c>
      <c r="V368" s="31" t="s">
        <v>1948</v>
      </c>
      <c r="AD368" s="9"/>
      <c r="AE368" s="9"/>
      <c r="AF368" s="6"/>
      <c r="AG368" s="9"/>
      <c r="AH368" s="5"/>
      <c r="AK368" s="9"/>
      <c r="AL368" s="32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  <c r="EO368" s="9"/>
      <c r="EP368" s="9"/>
      <c r="EQ368" s="9"/>
    </row>
    <row r="369" spans="2:147" ht="15.75">
      <c r="B369" s="13"/>
      <c r="C369" s="31"/>
      <c r="D369" s="32"/>
      <c r="E369" s="124">
        <v>11245581</v>
      </c>
      <c r="F369" s="13"/>
      <c r="G369" s="125" t="s">
        <v>5229</v>
      </c>
      <c r="H369" s="125" t="s">
        <v>5227</v>
      </c>
      <c r="I369" s="125" t="s">
        <v>5228</v>
      </c>
      <c r="J369" s="126">
        <v>3325867</v>
      </c>
      <c r="K369" s="13"/>
      <c r="M369" s="126" t="s">
        <v>2778</v>
      </c>
      <c r="N369" s="31">
        <v>18</v>
      </c>
      <c r="O369" s="130">
        <v>2.526</v>
      </c>
      <c r="P369" s="127">
        <v>41947</v>
      </c>
      <c r="Q369" s="127">
        <v>42356</v>
      </c>
      <c r="R369" s="126" t="s">
        <v>5251</v>
      </c>
      <c r="S369" s="126" t="s">
        <v>5264</v>
      </c>
      <c r="T369" s="126" t="s">
        <v>119</v>
      </c>
      <c r="U369" s="126" t="s">
        <v>906</v>
      </c>
      <c r="V369" s="31" t="s">
        <v>5274</v>
      </c>
      <c r="AD369" s="9"/>
      <c r="AE369" s="9"/>
      <c r="AF369" s="6"/>
      <c r="AG369" s="9"/>
      <c r="AH369" s="5"/>
      <c r="AK369" s="9"/>
      <c r="AL369" s="32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  <c r="EO369" s="9"/>
      <c r="EP369" s="9"/>
      <c r="EQ369" s="9"/>
    </row>
    <row r="370" spans="2:147" ht="15.75">
      <c r="B370" s="13"/>
      <c r="C370" s="31"/>
      <c r="D370" s="32"/>
      <c r="E370" s="124" t="s">
        <v>5587</v>
      </c>
      <c r="F370" s="13"/>
      <c r="G370" s="125" t="s">
        <v>5576</v>
      </c>
      <c r="H370" s="125" t="s">
        <v>5588</v>
      </c>
      <c r="I370" s="125" t="s">
        <v>5202</v>
      </c>
      <c r="J370" s="126">
        <v>5113494</v>
      </c>
      <c r="K370" s="13"/>
      <c r="M370" s="126" t="s">
        <v>2763</v>
      </c>
      <c r="N370" s="31">
        <v>336</v>
      </c>
      <c r="O370" s="130">
        <v>17.19</v>
      </c>
      <c r="P370" s="127">
        <v>41939</v>
      </c>
      <c r="Q370" s="125"/>
      <c r="R370" s="126" t="s">
        <v>5251</v>
      </c>
      <c r="S370" s="126" t="s">
        <v>4899</v>
      </c>
      <c r="T370" s="126" t="s">
        <v>119</v>
      </c>
      <c r="U370" s="126" t="s">
        <v>554</v>
      </c>
      <c r="V370" s="31" t="s">
        <v>5274</v>
      </c>
      <c r="AD370" s="9"/>
      <c r="AE370" s="9"/>
      <c r="AF370" s="6"/>
      <c r="AG370" s="9"/>
      <c r="AH370" s="5"/>
      <c r="AK370" s="9"/>
      <c r="AL370" s="32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</row>
    <row r="371" spans="2:147" ht="15.75">
      <c r="B371" s="13"/>
      <c r="C371" s="31"/>
      <c r="D371" s="32"/>
      <c r="E371" s="32">
        <v>214361</v>
      </c>
      <c r="G371" s="13" t="s">
        <v>3376</v>
      </c>
      <c r="H371" s="13" t="s">
        <v>2455</v>
      </c>
      <c r="I371" s="47" t="s">
        <v>3377</v>
      </c>
      <c r="J371" s="46"/>
      <c r="K371" s="46"/>
      <c r="L371" s="13" t="s">
        <v>1795</v>
      </c>
      <c r="M371" s="31">
        <v>78701</v>
      </c>
      <c r="N371" s="31">
        <v>249</v>
      </c>
      <c r="O371" s="51">
        <v>1.5</v>
      </c>
      <c r="P371" s="103">
        <v>37671</v>
      </c>
      <c r="Q371" s="103">
        <v>37958</v>
      </c>
      <c r="R371" s="104" t="s">
        <v>1722</v>
      </c>
      <c r="S371" s="31" t="s">
        <v>3378</v>
      </c>
      <c r="T371" s="46" t="s">
        <v>3379</v>
      </c>
      <c r="U371" s="31" t="s">
        <v>3304</v>
      </c>
      <c r="V371" s="31" t="s">
        <v>2007</v>
      </c>
      <c r="AD371" s="9"/>
      <c r="AE371" s="9"/>
      <c r="AF371" s="6"/>
      <c r="AG371" s="9"/>
      <c r="AH371" s="5"/>
      <c r="AK371" s="9"/>
      <c r="AL371" s="32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</row>
    <row r="372" spans="2:147" ht="15.75">
      <c r="B372" s="13"/>
      <c r="C372" s="31"/>
      <c r="D372" s="32"/>
      <c r="E372" s="58">
        <v>296947</v>
      </c>
      <c r="G372" s="54" t="s">
        <v>1891</v>
      </c>
      <c r="H372" s="55" t="s">
        <v>4310</v>
      </c>
      <c r="I372" s="54" t="s">
        <v>1892</v>
      </c>
      <c r="J372" s="91">
        <v>3218519</v>
      </c>
      <c r="K372" s="91"/>
      <c r="L372" s="54" t="s">
        <v>1892</v>
      </c>
      <c r="M372" s="91">
        <v>78705</v>
      </c>
      <c r="N372" s="91">
        <v>44</v>
      </c>
      <c r="O372" s="98">
        <v>0.65</v>
      </c>
      <c r="P372" s="57">
        <v>38863</v>
      </c>
      <c r="Q372" s="57">
        <v>39248</v>
      </c>
      <c r="R372" s="92" t="s">
        <v>4328</v>
      </c>
      <c r="S372" s="92" t="s">
        <v>4311</v>
      </c>
      <c r="T372" s="92" t="s">
        <v>4312</v>
      </c>
      <c r="U372" s="92" t="s">
        <v>3304</v>
      </c>
      <c r="V372" s="31" t="s">
        <v>1814</v>
      </c>
      <c r="AD372" s="9"/>
      <c r="AE372" s="9"/>
      <c r="AF372" s="6"/>
      <c r="AG372" s="9"/>
      <c r="AH372" s="5"/>
      <c r="AK372" s="9"/>
      <c r="AL372" s="32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</row>
    <row r="373" spans="2:147" ht="15.75">
      <c r="B373" s="13"/>
      <c r="C373" s="31"/>
      <c r="D373" s="32"/>
      <c r="E373" s="124">
        <v>10189602</v>
      </c>
      <c r="F373" s="13"/>
      <c r="G373" s="125" t="s">
        <v>3169</v>
      </c>
      <c r="H373" s="125" t="s">
        <v>2692</v>
      </c>
      <c r="I373" s="125" t="s">
        <v>3168</v>
      </c>
      <c r="J373" s="126">
        <v>253203</v>
      </c>
      <c r="K373" s="13"/>
      <c r="M373" s="126" t="s">
        <v>532</v>
      </c>
      <c r="N373" s="31">
        <v>12</v>
      </c>
      <c r="O373" s="130">
        <v>0.096</v>
      </c>
      <c r="P373" s="127">
        <v>39696</v>
      </c>
      <c r="Q373" s="127">
        <v>40073</v>
      </c>
      <c r="R373" s="126" t="s">
        <v>1655</v>
      </c>
      <c r="S373" s="126" t="s">
        <v>70</v>
      </c>
      <c r="T373" s="126" t="s">
        <v>2083</v>
      </c>
      <c r="U373" s="92" t="s">
        <v>3304</v>
      </c>
      <c r="V373" s="31" t="s">
        <v>187</v>
      </c>
      <c r="AD373" s="9"/>
      <c r="AE373" s="9"/>
      <c r="AF373" s="6"/>
      <c r="AG373" s="9"/>
      <c r="AH373" s="5"/>
      <c r="AK373" s="9"/>
      <c r="AL373" s="32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</row>
    <row r="374" spans="2:147" ht="15.75">
      <c r="B374" s="13"/>
      <c r="C374" s="31"/>
      <c r="D374" s="32"/>
      <c r="E374" s="153">
        <v>11300629</v>
      </c>
      <c r="F374" s="154"/>
      <c r="G374" s="155" t="s">
        <v>5295</v>
      </c>
      <c r="H374" s="155" t="s">
        <v>5344</v>
      </c>
      <c r="I374" s="155" t="s">
        <v>5296</v>
      </c>
      <c r="J374" s="155">
        <v>93740</v>
      </c>
      <c r="K374" s="154"/>
      <c r="L374" s="154"/>
      <c r="M374" s="156" t="s">
        <v>532</v>
      </c>
      <c r="N374" s="157">
        <v>9</v>
      </c>
      <c r="O374" s="160">
        <v>0.327</v>
      </c>
      <c r="P374" s="158">
        <v>42060</v>
      </c>
      <c r="Q374" s="157"/>
      <c r="R374" s="156" t="s">
        <v>1028</v>
      </c>
      <c r="S374" s="156" t="s">
        <v>779</v>
      </c>
      <c r="T374" s="156" t="s">
        <v>2229</v>
      </c>
      <c r="U374" s="156" t="s">
        <v>907</v>
      </c>
      <c r="V374" s="157" t="s">
        <v>5386</v>
      </c>
      <c r="AD374" s="9"/>
      <c r="AE374" s="9"/>
      <c r="AF374" s="6"/>
      <c r="AG374" s="9"/>
      <c r="AH374" s="5"/>
      <c r="AK374" s="9"/>
      <c r="AL374" s="32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  <c r="EO374" s="9"/>
      <c r="EP374" s="9"/>
      <c r="EQ374" s="9"/>
    </row>
    <row r="375" spans="2:147" ht="15.75">
      <c r="B375" s="13"/>
      <c r="C375" s="31"/>
      <c r="D375" s="32"/>
      <c r="E375" s="58">
        <v>307351</v>
      </c>
      <c r="G375" s="58" t="s">
        <v>2402</v>
      </c>
      <c r="H375" s="58" t="s">
        <v>570</v>
      </c>
      <c r="I375" s="58" t="s">
        <v>246</v>
      </c>
      <c r="J375" s="91"/>
      <c r="K375" s="91"/>
      <c r="L375" s="58" t="s">
        <v>246</v>
      </c>
      <c r="M375" s="91">
        <v>78733</v>
      </c>
      <c r="N375" s="91">
        <v>54</v>
      </c>
      <c r="O375" s="98">
        <v>34.54</v>
      </c>
      <c r="P375" s="112">
        <v>39024</v>
      </c>
      <c r="Q375" s="112">
        <v>39504</v>
      </c>
      <c r="R375" s="91" t="s">
        <v>4076</v>
      </c>
      <c r="S375" s="91" t="s">
        <v>247</v>
      </c>
      <c r="T375" s="91" t="s">
        <v>569</v>
      </c>
      <c r="U375" s="92" t="s">
        <v>906</v>
      </c>
      <c r="V375" s="31" t="s">
        <v>4325</v>
      </c>
      <c r="AD375" s="9"/>
      <c r="AE375" s="9"/>
      <c r="AF375" s="6"/>
      <c r="AG375" s="9"/>
      <c r="AH375" s="5"/>
      <c r="AK375" s="9"/>
      <c r="AL375" s="32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  <c r="EO375" s="9"/>
      <c r="EP375" s="9"/>
      <c r="EQ375" s="9"/>
    </row>
    <row r="376" spans="2:147" ht="15.75">
      <c r="B376" s="13"/>
      <c r="C376" s="31"/>
      <c r="D376" s="32"/>
      <c r="E376" s="124" t="s">
        <v>4912</v>
      </c>
      <c r="F376" s="13"/>
      <c r="G376" s="125" t="s">
        <v>4422</v>
      </c>
      <c r="H376" s="125" t="s">
        <v>4759</v>
      </c>
      <c r="I376" s="125" t="s">
        <v>4462</v>
      </c>
      <c r="J376" s="126">
        <v>13350</v>
      </c>
      <c r="K376" s="125"/>
      <c r="M376" s="126">
        <v>78726</v>
      </c>
      <c r="N376" s="31">
        <v>344</v>
      </c>
      <c r="O376" s="130">
        <v>16.793</v>
      </c>
      <c r="P376" s="127">
        <v>41075</v>
      </c>
      <c r="Q376" s="127">
        <v>41302</v>
      </c>
      <c r="R376" s="31" t="s">
        <v>4463</v>
      </c>
      <c r="S376" s="126" t="s">
        <v>4447</v>
      </c>
      <c r="T376" s="126" t="s">
        <v>119</v>
      </c>
      <c r="U376" s="92" t="s">
        <v>3304</v>
      </c>
      <c r="V376" s="31" t="s">
        <v>4464</v>
      </c>
      <c r="AD376" s="9"/>
      <c r="AE376" s="9"/>
      <c r="AF376" s="6"/>
      <c r="AG376" s="9"/>
      <c r="AH376" s="5"/>
      <c r="AK376" s="9"/>
      <c r="AL376" s="32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</row>
    <row r="377" spans="2:147" ht="15.75">
      <c r="B377" s="13"/>
      <c r="C377" s="31"/>
      <c r="D377" s="32"/>
      <c r="E377" s="56" t="s">
        <v>3691</v>
      </c>
      <c r="G377" s="125" t="s">
        <v>1849</v>
      </c>
      <c r="H377" s="54" t="s">
        <v>3690</v>
      </c>
      <c r="I377" s="32" t="s">
        <v>3459</v>
      </c>
      <c r="J377" s="31">
        <v>108684</v>
      </c>
      <c r="L377" s="54" t="s">
        <v>2472</v>
      </c>
      <c r="M377" s="91">
        <v>78734</v>
      </c>
      <c r="N377" s="91">
        <v>50</v>
      </c>
      <c r="O377" s="98">
        <v>15.39</v>
      </c>
      <c r="P377" s="57">
        <v>40931</v>
      </c>
      <c r="Q377" s="112"/>
      <c r="R377" s="31" t="s">
        <v>4076</v>
      </c>
      <c r="S377" s="92" t="s">
        <v>333</v>
      </c>
      <c r="T377" s="92" t="s">
        <v>334</v>
      </c>
      <c r="U377" s="92" t="s">
        <v>906</v>
      </c>
      <c r="V377" s="31" t="s">
        <v>769</v>
      </c>
      <c r="AD377" s="9"/>
      <c r="AE377" s="9"/>
      <c r="AF377" s="6"/>
      <c r="AG377" s="9"/>
      <c r="AH377" s="5"/>
      <c r="AK377" s="9"/>
      <c r="AL377" s="32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  <c r="EO377" s="9"/>
      <c r="EP377" s="9"/>
      <c r="EQ377" s="9"/>
    </row>
    <row r="378" spans="2:147" ht="15.75">
      <c r="B378" s="13"/>
      <c r="C378" s="31"/>
      <c r="D378" s="32"/>
      <c r="E378" s="124">
        <v>10996805</v>
      </c>
      <c r="F378" s="13"/>
      <c r="G378" s="125" t="s">
        <v>4788</v>
      </c>
      <c r="H378" s="125" t="s">
        <v>4789</v>
      </c>
      <c r="I378" s="125" t="s">
        <v>3280</v>
      </c>
      <c r="J378" s="126">
        <v>760448</v>
      </c>
      <c r="K378" s="13"/>
      <c r="L378" s="125"/>
      <c r="M378" s="126" t="s">
        <v>2906</v>
      </c>
      <c r="N378" s="31">
        <v>19</v>
      </c>
      <c r="O378" s="130">
        <v>0.559</v>
      </c>
      <c r="P378" s="127">
        <v>41493</v>
      </c>
      <c r="Q378" s="127">
        <v>41794</v>
      </c>
      <c r="R378" s="31" t="s">
        <v>259</v>
      </c>
      <c r="S378" s="126" t="s">
        <v>3683</v>
      </c>
      <c r="T378" s="126" t="s">
        <v>1862</v>
      </c>
      <c r="U378" s="126" t="s">
        <v>177</v>
      </c>
      <c r="V378" s="31" t="s">
        <v>4811</v>
      </c>
      <c r="AD378" s="9"/>
      <c r="AE378" s="9"/>
      <c r="AF378" s="6"/>
      <c r="AG378" s="9"/>
      <c r="AH378" s="5"/>
      <c r="AK378" s="9"/>
      <c r="AL378" s="32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  <c r="EO378" s="9"/>
      <c r="EP378" s="9"/>
      <c r="EQ378" s="9"/>
    </row>
    <row r="379" spans="2:147" ht="15.75">
      <c r="B379" s="13"/>
      <c r="C379" s="31"/>
      <c r="D379" s="32"/>
      <c r="E379" s="124">
        <v>10878052</v>
      </c>
      <c r="F379" s="13"/>
      <c r="G379" s="125" t="s">
        <v>4648</v>
      </c>
      <c r="H379" s="125" t="s">
        <v>4646</v>
      </c>
      <c r="I379" s="125" t="s">
        <v>4647</v>
      </c>
      <c r="J379" s="126">
        <v>3554263</v>
      </c>
      <c r="K379" s="13"/>
      <c r="M379" s="126" t="s">
        <v>4535</v>
      </c>
      <c r="N379" s="4">
        <v>75</v>
      </c>
      <c r="O379" s="130">
        <v>20</v>
      </c>
      <c r="P379" s="127">
        <v>41278</v>
      </c>
      <c r="Q379" s="152" t="s">
        <v>4986</v>
      </c>
      <c r="R379" s="126" t="s">
        <v>513</v>
      </c>
      <c r="S379" s="126" t="s">
        <v>249</v>
      </c>
      <c r="T379" s="126" t="s">
        <v>2223</v>
      </c>
      <c r="U379" s="92" t="s">
        <v>906</v>
      </c>
      <c r="V379" s="31" t="s">
        <v>4707</v>
      </c>
      <c r="AD379" s="9"/>
      <c r="AE379" s="9"/>
      <c r="AF379" s="6"/>
      <c r="AG379" s="9"/>
      <c r="AH379" s="5"/>
      <c r="AK379" s="9"/>
      <c r="AL379" s="32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  <c r="EO379" s="9"/>
      <c r="EP379" s="9"/>
      <c r="EQ379" s="9"/>
    </row>
    <row r="380" spans="1:147" ht="15.75">
      <c r="A380" s="124"/>
      <c r="B380" s="13"/>
      <c r="C380" s="125"/>
      <c r="D380" s="32"/>
      <c r="E380" s="124">
        <v>11194965</v>
      </c>
      <c r="F380" s="13"/>
      <c r="G380" s="125" t="s">
        <v>5135</v>
      </c>
      <c r="H380" s="125" t="s">
        <v>4646</v>
      </c>
      <c r="I380" s="125" t="s">
        <v>4956</v>
      </c>
      <c r="J380" s="126">
        <v>5089275</v>
      </c>
      <c r="K380" s="13"/>
      <c r="M380" s="126" t="s">
        <v>4535</v>
      </c>
      <c r="N380" s="31">
        <v>286</v>
      </c>
      <c r="O380" s="130">
        <v>68.939</v>
      </c>
      <c r="P380" s="127">
        <v>41857</v>
      </c>
      <c r="Q380" s="127">
        <v>42111</v>
      </c>
      <c r="R380" s="126" t="s">
        <v>4463</v>
      </c>
      <c r="S380" s="126" t="s">
        <v>5172</v>
      </c>
      <c r="T380" s="126" t="s">
        <v>2223</v>
      </c>
      <c r="U380" s="31" t="s">
        <v>906</v>
      </c>
      <c r="V380" s="31" t="s">
        <v>5188</v>
      </c>
      <c r="AD380" s="9"/>
      <c r="AE380" s="9"/>
      <c r="AF380" s="6"/>
      <c r="AG380" s="9"/>
      <c r="AH380" s="5"/>
      <c r="AK380" s="9"/>
      <c r="AL380" s="32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</row>
    <row r="381" spans="2:147" ht="15.75">
      <c r="B381" s="13"/>
      <c r="C381" s="31"/>
      <c r="D381" s="32"/>
      <c r="E381" s="124">
        <v>11092973</v>
      </c>
      <c r="F381" s="13"/>
      <c r="G381" s="125" t="s">
        <v>4957</v>
      </c>
      <c r="H381" s="125" t="s">
        <v>4985</v>
      </c>
      <c r="I381" s="125" t="s">
        <v>4956</v>
      </c>
      <c r="J381" s="126">
        <v>5089275</v>
      </c>
      <c r="K381" s="13"/>
      <c r="M381" s="31">
        <v>78652</v>
      </c>
      <c r="N381" s="31">
        <v>83</v>
      </c>
      <c r="O381" s="51">
        <v>68.939</v>
      </c>
      <c r="P381" s="127">
        <v>41690</v>
      </c>
      <c r="Q381" s="127">
        <v>42122</v>
      </c>
      <c r="R381" s="31" t="s">
        <v>4076</v>
      </c>
      <c r="S381" s="126" t="s">
        <v>4984</v>
      </c>
      <c r="T381" s="126" t="s">
        <v>2223</v>
      </c>
      <c r="U381" s="31" t="s">
        <v>906</v>
      </c>
      <c r="V381" s="31" t="s">
        <v>5003</v>
      </c>
      <c r="AD381" s="9"/>
      <c r="AE381" s="9"/>
      <c r="AF381" s="6"/>
      <c r="AG381" s="9"/>
      <c r="AH381" s="5"/>
      <c r="AK381" s="9"/>
      <c r="AL381" s="32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</row>
    <row r="382" spans="1:147" ht="15.75">
      <c r="A382" s="58"/>
      <c r="B382" s="13"/>
      <c r="C382" s="91"/>
      <c r="D382" s="32"/>
      <c r="E382" s="124">
        <v>11461795</v>
      </c>
      <c r="F382" s="13"/>
      <c r="G382" s="125" t="s">
        <v>5719</v>
      </c>
      <c r="H382" s="13" t="s">
        <v>5720</v>
      </c>
      <c r="I382" s="125" t="s">
        <v>4956</v>
      </c>
      <c r="J382" s="126">
        <v>5089275</v>
      </c>
      <c r="K382" s="13"/>
      <c r="M382" s="126" t="s">
        <v>4535</v>
      </c>
      <c r="N382" s="31">
        <v>81</v>
      </c>
      <c r="O382" s="51">
        <v>68.939</v>
      </c>
      <c r="P382" s="127">
        <v>42355</v>
      </c>
      <c r="Q382" s="127">
        <v>42439</v>
      </c>
      <c r="R382" s="126" t="s">
        <v>4463</v>
      </c>
      <c r="S382" s="126" t="s">
        <v>5721</v>
      </c>
      <c r="T382" s="126" t="s">
        <v>2223</v>
      </c>
      <c r="U382" s="126" t="s">
        <v>906</v>
      </c>
      <c r="V382" s="92" t="s">
        <v>5699</v>
      </c>
      <c r="AD382" s="9"/>
      <c r="AE382" s="9"/>
      <c r="AF382" s="6"/>
      <c r="AG382" s="9"/>
      <c r="AH382" s="5"/>
      <c r="AK382" s="9"/>
      <c r="AL382" s="32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  <c r="EO382" s="9"/>
      <c r="EP382" s="9"/>
      <c r="EQ382" s="9"/>
    </row>
    <row r="383" spans="2:147" ht="15.75">
      <c r="B383" s="13"/>
      <c r="C383" s="31"/>
      <c r="D383" s="32"/>
      <c r="E383" s="153">
        <v>11504312</v>
      </c>
      <c r="F383" s="154"/>
      <c r="G383" s="155" t="s">
        <v>5659</v>
      </c>
      <c r="H383" s="155" t="s">
        <v>5658</v>
      </c>
      <c r="I383" s="155" t="s">
        <v>4956</v>
      </c>
      <c r="J383" s="156">
        <v>5089275</v>
      </c>
      <c r="K383" s="154"/>
      <c r="L383" s="154"/>
      <c r="M383" s="156" t="s">
        <v>4535</v>
      </c>
      <c r="N383" s="157">
        <v>47</v>
      </c>
      <c r="O383" s="160">
        <v>8.69</v>
      </c>
      <c r="P383" s="158">
        <v>42452</v>
      </c>
      <c r="Q383" s="155"/>
      <c r="R383" s="156" t="s">
        <v>4463</v>
      </c>
      <c r="S383" s="156" t="s">
        <v>2243</v>
      </c>
      <c r="T383" s="156" t="s">
        <v>2223</v>
      </c>
      <c r="U383" s="156" t="s">
        <v>907</v>
      </c>
      <c r="V383" s="157" t="s">
        <v>5698</v>
      </c>
      <c r="AD383" s="9"/>
      <c r="AE383" s="9"/>
      <c r="AF383" s="6"/>
      <c r="AG383" s="9"/>
      <c r="AH383" s="5"/>
      <c r="AK383" s="9"/>
      <c r="AL383" s="32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  <c r="EO383" s="9"/>
      <c r="EP383" s="9"/>
      <c r="EQ383" s="9"/>
    </row>
    <row r="384" spans="2:147" ht="15.75">
      <c r="B384" s="13"/>
      <c r="C384" s="124"/>
      <c r="D384" s="32"/>
      <c r="E384" s="124">
        <v>11175678</v>
      </c>
      <c r="F384" s="13"/>
      <c r="G384" s="125" t="s">
        <v>5137</v>
      </c>
      <c r="H384" s="125" t="s">
        <v>5173</v>
      </c>
      <c r="I384" s="125" t="s">
        <v>5136</v>
      </c>
      <c r="J384" s="126">
        <v>312440</v>
      </c>
      <c r="K384" s="13"/>
      <c r="M384" s="126" t="s">
        <v>4073</v>
      </c>
      <c r="N384" s="31">
        <v>4</v>
      </c>
      <c r="O384" s="130">
        <v>0.2593</v>
      </c>
      <c r="P384" s="127">
        <v>41823</v>
      </c>
      <c r="Q384" s="127">
        <v>42179</v>
      </c>
      <c r="R384" s="31" t="s">
        <v>4076</v>
      </c>
      <c r="S384" s="126" t="s">
        <v>5078</v>
      </c>
      <c r="T384" s="126" t="s">
        <v>4430</v>
      </c>
      <c r="U384" s="31" t="s">
        <v>906</v>
      </c>
      <c r="V384" s="31" t="s">
        <v>5188</v>
      </c>
      <c r="AD384" s="9"/>
      <c r="AE384" s="9"/>
      <c r="AF384" s="6"/>
      <c r="AG384" s="9"/>
      <c r="AH384" s="5"/>
      <c r="AK384" s="9"/>
      <c r="AL384" s="32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  <c r="EO384" s="9"/>
      <c r="EP384" s="9"/>
      <c r="EQ384" s="9"/>
    </row>
    <row r="385" spans="2:147" ht="15.75">
      <c r="B385" s="13"/>
      <c r="C385" s="31"/>
      <c r="D385" s="32"/>
      <c r="E385" s="153" t="s">
        <v>5532</v>
      </c>
      <c r="F385" s="154"/>
      <c r="G385" s="220" t="s">
        <v>5487</v>
      </c>
      <c r="H385" s="155" t="s">
        <v>5533</v>
      </c>
      <c r="I385" s="155" t="s">
        <v>5146</v>
      </c>
      <c r="J385" s="156">
        <v>219992</v>
      </c>
      <c r="K385" s="155"/>
      <c r="L385" s="155"/>
      <c r="M385" s="156" t="s">
        <v>4073</v>
      </c>
      <c r="N385" s="157">
        <v>4</v>
      </c>
      <c r="O385" s="160">
        <v>0.23</v>
      </c>
      <c r="P385" s="158">
        <v>41859</v>
      </c>
      <c r="Q385" s="158">
        <v>42634</v>
      </c>
      <c r="R385" s="157" t="s">
        <v>4076</v>
      </c>
      <c r="S385" s="156" t="s">
        <v>5161</v>
      </c>
      <c r="T385" s="156" t="s">
        <v>1970</v>
      </c>
      <c r="U385" s="156" t="s">
        <v>906</v>
      </c>
      <c r="V385" s="157" t="s">
        <v>5188</v>
      </c>
      <c r="AD385" s="9"/>
      <c r="AE385" s="9"/>
      <c r="AF385" s="6"/>
      <c r="AG385" s="9"/>
      <c r="AH385" s="5"/>
      <c r="AK385" s="9"/>
      <c r="AL385" s="32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</row>
    <row r="386" spans="2:147" ht="15.75">
      <c r="B386" s="13"/>
      <c r="C386" s="31"/>
      <c r="D386" s="32"/>
      <c r="E386" s="161">
        <v>233132</v>
      </c>
      <c r="F386" s="157"/>
      <c r="G386" s="154" t="s">
        <v>1504</v>
      </c>
      <c r="H386" s="154" t="s">
        <v>1505</v>
      </c>
      <c r="I386" s="154" t="s">
        <v>2289</v>
      </c>
      <c r="J386" s="157">
        <v>220250</v>
      </c>
      <c r="K386" s="157"/>
      <c r="L386" s="154" t="s">
        <v>1956</v>
      </c>
      <c r="M386" s="157">
        <v>78703</v>
      </c>
      <c r="N386" s="167">
        <v>5</v>
      </c>
      <c r="O386" s="163">
        <v>0.55</v>
      </c>
      <c r="P386" s="168">
        <v>38079</v>
      </c>
      <c r="Q386" s="168">
        <v>38259</v>
      </c>
      <c r="R386" s="157" t="s">
        <v>596</v>
      </c>
      <c r="S386" s="157" t="s">
        <v>1957</v>
      </c>
      <c r="T386" s="157" t="s">
        <v>1958</v>
      </c>
      <c r="U386" s="157" t="s">
        <v>3304</v>
      </c>
      <c r="V386" s="157" t="s">
        <v>2648</v>
      </c>
      <c r="AD386" s="9"/>
      <c r="AE386" s="9"/>
      <c r="AF386" s="6"/>
      <c r="AG386" s="9"/>
      <c r="AH386" s="5"/>
      <c r="AK386" s="9"/>
      <c r="AL386" s="32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  <c r="EO386" s="9"/>
      <c r="EP386" s="9"/>
      <c r="EQ386" s="9"/>
    </row>
    <row r="387" spans="2:147" ht="15.75">
      <c r="B387" s="13"/>
      <c r="C387" s="31"/>
      <c r="D387" s="32"/>
      <c r="E387" s="124">
        <v>11191475</v>
      </c>
      <c r="F387" s="13"/>
      <c r="G387" s="125" t="s">
        <v>5118</v>
      </c>
      <c r="H387" s="125" t="s">
        <v>5174</v>
      </c>
      <c r="I387" s="125" t="s">
        <v>5117</v>
      </c>
      <c r="J387" s="126">
        <v>245033</v>
      </c>
      <c r="K387" s="13"/>
      <c r="M387" s="126" t="s">
        <v>4073</v>
      </c>
      <c r="N387" s="31">
        <v>10</v>
      </c>
      <c r="O387" s="130">
        <v>0.383</v>
      </c>
      <c r="P387" s="127">
        <v>41852</v>
      </c>
      <c r="Q387" s="127">
        <v>42298</v>
      </c>
      <c r="R387" s="31" t="s">
        <v>4076</v>
      </c>
      <c r="S387" s="126" t="s">
        <v>4806</v>
      </c>
      <c r="T387" s="126" t="s">
        <v>1859</v>
      </c>
      <c r="U387" s="126" t="s">
        <v>906</v>
      </c>
      <c r="V387" s="31" t="s">
        <v>5188</v>
      </c>
      <c r="AD387" s="9"/>
      <c r="AE387" s="9"/>
      <c r="AF387" s="6"/>
      <c r="AG387" s="9"/>
      <c r="AH387" s="5"/>
      <c r="AK387" s="9"/>
      <c r="AL387" s="32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  <c r="EB387" s="9"/>
      <c r="EC387" s="9"/>
      <c r="ED387" s="9"/>
      <c r="EE387" s="9"/>
      <c r="EF387" s="9"/>
      <c r="EG387" s="9"/>
      <c r="EH387" s="9"/>
      <c r="EI387" s="9"/>
      <c r="EJ387" s="9"/>
      <c r="EK387" s="9"/>
      <c r="EL387" s="9"/>
      <c r="EM387" s="9"/>
      <c r="EN387" s="9"/>
      <c r="EO387" s="9"/>
      <c r="EP387" s="9"/>
      <c r="EQ387" s="9"/>
    </row>
    <row r="388" spans="2:147" ht="15.75">
      <c r="B388" s="13"/>
      <c r="C388" s="31"/>
      <c r="D388" s="32"/>
      <c r="E388" s="32">
        <v>168071</v>
      </c>
      <c r="G388" s="13" t="s">
        <v>1667</v>
      </c>
      <c r="H388" s="13" t="s">
        <v>506</v>
      </c>
      <c r="I388" s="13" t="s">
        <v>3890</v>
      </c>
      <c r="L388" s="13" t="s">
        <v>956</v>
      </c>
      <c r="M388" s="31">
        <v>78726</v>
      </c>
      <c r="N388" s="40">
        <v>568</v>
      </c>
      <c r="O388" s="51">
        <v>38.84</v>
      </c>
      <c r="P388" s="30">
        <v>36838</v>
      </c>
      <c r="Q388" s="30">
        <v>37068</v>
      </c>
      <c r="R388" s="30"/>
      <c r="S388" s="31" t="s">
        <v>1668</v>
      </c>
      <c r="T388" s="31" t="s">
        <v>679</v>
      </c>
      <c r="U388" s="31" t="s">
        <v>3304</v>
      </c>
      <c r="V388" s="31" t="s">
        <v>3796</v>
      </c>
      <c r="AD388" s="9"/>
      <c r="AE388" s="9"/>
      <c r="AF388" s="6"/>
      <c r="AG388" s="9"/>
      <c r="AH388" s="5"/>
      <c r="AK388" s="9"/>
      <c r="AL388" s="32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  <c r="EB388" s="9"/>
      <c r="EC388" s="9"/>
      <c r="ED388" s="9"/>
      <c r="EE388" s="9"/>
      <c r="EF388" s="9"/>
      <c r="EG388" s="9"/>
      <c r="EH388" s="9"/>
      <c r="EI388" s="9"/>
      <c r="EJ388" s="9"/>
      <c r="EK388" s="9"/>
      <c r="EL388" s="9"/>
      <c r="EM388" s="9"/>
      <c r="EN388" s="9"/>
      <c r="EO388" s="9"/>
      <c r="EP388" s="9"/>
      <c r="EQ388" s="9"/>
    </row>
    <row r="389" spans="2:147" ht="15.75">
      <c r="B389" s="124"/>
      <c r="C389" s="31"/>
      <c r="D389" s="32"/>
      <c r="E389" s="124">
        <v>10699879</v>
      </c>
      <c r="F389" s="13"/>
      <c r="G389" s="125" t="s">
        <v>1832</v>
      </c>
      <c r="H389" s="125" t="s">
        <v>1874</v>
      </c>
      <c r="I389" s="125" t="s">
        <v>1873</v>
      </c>
      <c r="J389" s="126">
        <v>3117312</v>
      </c>
      <c r="K389" s="125"/>
      <c r="M389" s="126" t="s">
        <v>3631</v>
      </c>
      <c r="N389" s="31">
        <v>35</v>
      </c>
      <c r="O389" s="130">
        <v>8.76</v>
      </c>
      <c r="P389" s="127">
        <v>40912</v>
      </c>
      <c r="Q389" s="127">
        <v>41782</v>
      </c>
      <c r="R389" s="126" t="s">
        <v>1871</v>
      </c>
      <c r="S389" s="126" t="s">
        <v>1875</v>
      </c>
      <c r="T389" s="126" t="s">
        <v>2222</v>
      </c>
      <c r="U389" s="31" t="s">
        <v>3304</v>
      </c>
      <c r="V389" s="31" t="s">
        <v>4391</v>
      </c>
      <c r="AD389" s="9"/>
      <c r="AE389" s="9"/>
      <c r="AF389" s="6"/>
      <c r="AG389" s="9"/>
      <c r="AH389" s="5"/>
      <c r="AK389" s="9"/>
      <c r="AL389" s="32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  <c r="EB389" s="9"/>
      <c r="EC389" s="9"/>
      <c r="ED389" s="9"/>
      <c r="EE389" s="9"/>
      <c r="EF389" s="9"/>
      <c r="EG389" s="9"/>
      <c r="EH389" s="9"/>
      <c r="EI389" s="9"/>
      <c r="EJ389" s="9"/>
      <c r="EK389" s="9"/>
      <c r="EL389" s="9"/>
      <c r="EM389" s="9"/>
      <c r="EN389" s="9"/>
      <c r="EO389" s="9"/>
      <c r="EP389" s="9"/>
      <c r="EQ389" s="9"/>
    </row>
    <row r="390" spans="2:147" ht="15.75">
      <c r="B390" s="13"/>
      <c r="C390" s="31"/>
      <c r="D390" s="32"/>
      <c r="E390" s="58">
        <v>296850</v>
      </c>
      <c r="G390" s="54" t="s">
        <v>4084</v>
      </c>
      <c r="H390" s="55" t="s">
        <v>324</v>
      </c>
      <c r="I390" s="54" t="s">
        <v>3432</v>
      </c>
      <c r="J390" s="91">
        <v>3118779</v>
      </c>
      <c r="K390" s="91"/>
      <c r="L390" s="54" t="s">
        <v>3432</v>
      </c>
      <c r="M390" s="91">
        <v>78704</v>
      </c>
      <c r="N390" s="91">
        <v>78</v>
      </c>
      <c r="O390" s="98">
        <v>2.26</v>
      </c>
      <c r="P390" s="57">
        <v>38862</v>
      </c>
      <c r="Q390" s="57">
        <v>39248</v>
      </c>
      <c r="R390" s="92" t="s">
        <v>1149</v>
      </c>
      <c r="S390" s="92" t="s">
        <v>627</v>
      </c>
      <c r="T390" s="92" t="s">
        <v>2526</v>
      </c>
      <c r="U390" s="31" t="s">
        <v>3304</v>
      </c>
      <c r="V390" s="31" t="s">
        <v>1814</v>
      </c>
      <c r="AD390" s="9"/>
      <c r="AE390" s="9"/>
      <c r="AF390" s="6"/>
      <c r="AG390" s="9"/>
      <c r="AH390" s="5"/>
      <c r="AK390" s="9"/>
      <c r="AL390" s="32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  <c r="EB390" s="9"/>
      <c r="EC390" s="9"/>
      <c r="ED390" s="9"/>
      <c r="EE390" s="9"/>
      <c r="EF390" s="9"/>
      <c r="EG390" s="9"/>
      <c r="EH390" s="9"/>
      <c r="EI390" s="9"/>
      <c r="EJ390" s="9"/>
      <c r="EK390" s="9"/>
      <c r="EL390" s="9"/>
      <c r="EM390" s="9"/>
      <c r="EN390" s="9"/>
      <c r="EO390" s="9"/>
      <c r="EP390" s="9"/>
      <c r="EQ390" s="9"/>
    </row>
    <row r="391" spans="2:147" ht="15.75">
      <c r="B391" s="13"/>
      <c r="C391" s="31"/>
      <c r="D391" s="32"/>
      <c r="E391" s="124" t="s">
        <v>5073</v>
      </c>
      <c r="F391" s="13"/>
      <c r="G391" s="125" t="s">
        <v>5018</v>
      </c>
      <c r="H391" s="125" t="s">
        <v>324</v>
      </c>
      <c r="I391" s="125" t="s">
        <v>3432</v>
      </c>
      <c r="J391" s="126">
        <v>3118779</v>
      </c>
      <c r="K391" s="125"/>
      <c r="M391" s="126" t="s">
        <v>539</v>
      </c>
      <c r="N391" s="31">
        <v>69</v>
      </c>
      <c r="O391" s="130">
        <v>2.12</v>
      </c>
      <c r="P391" s="127">
        <v>41032</v>
      </c>
      <c r="Q391" s="127">
        <v>41458</v>
      </c>
      <c r="R391" s="31" t="s">
        <v>1028</v>
      </c>
      <c r="S391" s="126" t="s">
        <v>1739</v>
      </c>
      <c r="T391" s="126" t="s">
        <v>4428</v>
      </c>
      <c r="U391" s="126" t="s">
        <v>554</v>
      </c>
      <c r="V391" s="31" t="s">
        <v>4464</v>
      </c>
      <c r="AD391" s="9"/>
      <c r="AE391" s="9"/>
      <c r="AF391" s="6"/>
      <c r="AG391" s="9"/>
      <c r="AH391" s="5"/>
      <c r="AK391" s="9"/>
      <c r="AL391" s="32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</row>
    <row r="392" spans="2:147" ht="15.75">
      <c r="B392" s="13"/>
      <c r="C392" s="31"/>
      <c r="D392" s="32"/>
      <c r="E392" s="153">
        <v>11442365</v>
      </c>
      <c r="F392" s="154"/>
      <c r="G392" s="155" t="s">
        <v>5722</v>
      </c>
      <c r="H392" s="154" t="s">
        <v>5723</v>
      </c>
      <c r="I392" s="155" t="s">
        <v>5724</v>
      </c>
      <c r="J392" s="156">
        <v>5096384</v>
      </c>
      <c r="K392" s="154"/>
      <c r="L392" s="154"/>
      <c r="M392" s="157">
        <v>78752</v>
      </c>
      <c r="N392" s="157">
        <v>312</v>
      </c>
      <c r="O392" s="163">
        <v>16.331</v>
      </c>
      <c r="P392" s="158">
        <v>42314</v>
      </c>
      <c r="Q392" s="155"/>
      <c r="R392" s="157" t="s">
        <v>5539</v>
      </c>
      <c r="S392" s="156" t="s">
        <v>5725</v>
      </c>
      <c r="T392" s="156" t="s">
        <v>2223</v>
      </c>
      <c r="U392" s="156" t="s">
        <v>907</v>
      </c>
      <c r="V392" s="164" t="s">
        <v>5699</v>
      </c>
      <c r="AD392" s="9"/>
      <c r="AE392" s="9"/>
      <c r="AF392" s="6"/>
      <c r="AG392" s="9"/>
      <c r="AH392" s="5"/>
      <c r="AK392" s="9"/>
      <c r="AL392" s="32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</row>
    <row r="393" spans="2:147" ht="15.75">
      <c r="B393" s="13"/>
      <c r="C393" s="31" t="s">
        <v>2781</v>
      </c>
      <c r="D393" s="32"/>
      <c r="E393" s="59" t="s">
        <v>4066</v>
      </c>
      <c r="G393" s="59" t="s">
        <v>4065</v>
      </c>
      <c r="H393" s="59" t="s">
        <v>4064</v>
      </c>
      <c r="I393" s="59" t="s">
        <v>3772</v>
      </c>
      <c r="J393" s="105"/>
      <c r="K393" s="105"/>
      <c r="L393" s="59" t="s">
        <v>3772</v>
      </c>
      <c r="M393" s="31">
        <v>78726</v>
      </c>
      <c r="N393" s="31">
        <v>416</v>
      </c>
      <c r="O393" s="113">
        <v>24.39</v>
      </c>
      <c r="P393" s="103">
        <v>37783</v>
      </c>
      <c r="Q393" s="103">
        <v>38041</v>
      </c>
      <c r="R393" s="104" t="s">
        <v>2024</v>
      </c>
      <c r="S393" s="105" t="s">
        <v>2025</v>
      </c>
      <c r="T393" s="104" t="s">
        <v>2026</v>
      </c>
      <c r="U393" s="31" t="s">
        <v>3304</v>
      </c>
      <c r="V393" s="31" t="s">
        <v>2008</v>
      </c>
      <c r="AD393" s="9"/>
      <c r="AE393" s="9"/>
      <c r="AF393" s="6"/>
      <c r="AG393" s="9"/>
      <c r="AH393" s="5"/>
      <c r="AK393" s="9"/>
      <c r="AL393" s="32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</row>
    <row r="394" spans="2:147" ht="15.75">
      <c r="B394" s="13"/>
      <c r="C394" s="31"/>
      <c r="D394" s="32"/>
      <c r="E394" s="169">
        <v>297269</v>
      </c>
      <c r="F394" s="157"/>
      <c r="G394" s="170" t="s">
        <v>3433</v>
      </c>
      <c r="H394" s="170" t="s">
        <v>325</v>
      </c>
      <c r="I394" s="170" t="s">
        <v>3434</v>
      </c>
      <c r="J394" s="171">
        <v>3219532</v>
      </c>
      <c r="K394" s="171"/>
      <c r="L394" s="170" t="s">
        <v>3434</v>
      </c>
      <c r="M394" s="171">
        <v>78746</v>
      </c>
      <c r="N394" s="171">
        <v>6</v>
      </c>
      <c r="O394" s="176">
        <v>4.72</v>
      </c>
      <c r="P394" s="173">
        <v>38873</v>
      </c>
      <c r="Q394" s="173">
        <v>39183</v>
      </c>
      <c r="R394" s="164" t="s">
        <v>1149</v>
      </c>
      <c r="S394" s="177" t="s">
        <v>326</v>
      </c>
      <c r="T394" s="164" t="s">
        <v>327</v>
      </c>
      <c r="U394" s="157" t="s">
        <v>3304</v>
      </c>
      <c r="V394" s="157" t="s">
        <v>1814</v>
      </c>
      <c r="AD394" s="9"/>
      <c r="AE394" s="9"/>
      <c r="AF394" s="6"/>
      <c r="AG394" s="9"/>
      <c r="AH394" s="5"/>
      <c r="AK394" s="9"/>
      <c r="AL394" s="32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</row>
    <row r="395" spans="2:147" ht="15.75">
      <c r="B395" s="13"/>
      <c r="C395" s="125"/>
      <c r="D395" s="32"/>
      <c r="E395" s="58">
        <v>300524</v>
      </c>
      <c r="G395" s="54" t="s">
        <v>425</v>
      </c>
      <c r="H395" s="54" t="s">
        <v>3448</v>
      </c>
      <c r="I395" s="32" t="s">
        <v>3453</v>
      </c>
      <c r="J395" s="31">
        <v>3218744</v>
      </c>
      <c r="L395" s="54" t="s">
        <v>426</v>
      </c>
      <c r="M395" s="31">
        <v>78702</v>
      </c>
      <c r="N395" s="91">
        <v>60</v>
      </c>
      <c r="O395" s="98">
        <v>1.95</v>
      </c>
      <c r="P395" s="57">
        <v>38923</v>
      </c>
      <c r="Q395" s="57">
        <v>39248</v>
      </c>
      <c r="R395" s="57" t="s">
        <v>4328</v>
      </c>
      <c r="S395" s="92" t="s">
        <v>3464</v>
      </c>
      <c r="T395" s="92" t="s">
        <v>3465</v>
      </c>
      <c r="U395" s="31" t="s">
        <v>3304</v>
      </c>
      <c r="V395" s="31" t="s">
        <v>769</v>
      </c>
      <c r="AD395" s="9"/>
      <c r="AE395" s="9"/>
      <c r="AF395" s="6"/>
      <c r="AG395" s="9"/>
      <c r="AH395" s="5"/>
      <c r="AK395" s="9"/>
      <c r="AL395" s="32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</row>
    <row r="396" spans="2:147" ht="15.75">
      <c r="B396" s="13"/>
      <c r="C396" s="31"/>
      <c r="D396" s="32"/>
      <c r="E396" s="124">
        <v>11250007</v>
      </c>
      <c r="F396" s="13"/>
      <c r="G396" s="125" t="s">
        <v>5203</v>
      </c>
      <c r="H396" s="125" t="s">
        <v>5119</v>
      </c>
      <c r="I396" s="125" t="s">
        <v>5120</v>
      </c>
      <c r="J396" s="126">
        <v>549722</v>
      </c>
      <c r="K396" s="13"/>
      <c r="M396" s="126" t="s">
        <v>4073</v>
      </c>
      <c r="N396" s="31">
        <v>24</v>
      </c>
      <c r="O396" s="130">
        <v>1.72</v>
      </c>
      <c r="P396" s="127">
        <v>41957</v>
      </c>
      <c r="Q396" s="127">
        <v>42223</v>
      </c>
      <c r="R396" s="126" t="s">
        <v>4463</v>
      </c>
      <c r="S396" s="126" t="s">
        <v>4899</v>
      </c>
      <c r="T396" s="126" t="s">
        <v>119</v>
      </c>
      <c r="U396" s="126" t="s">
        <v>177</v>
      </c>
      <c r="V396" s="31" t="s">
        <v>5274</v>
      </c>
      <c r="AD396" s="9"/>
      <c r="AE396" s="9"/>
      <c r="AF396" s="6"/>
      <c r="AG396" s="9"/>
      <c r="AH396" s="5"/>
      <c r="AK396" s="9"/>
      <c r="AL396" s="32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</row>
    <row r="397" spans="2:147" ht="15.75">
      <c r="B397" s="13"/>
      <c r="C397" s="31"/>
      <c r="D397" s="32"/>
      <c r="E397" s="124">
        <v>11224259</v>
      </c>
      <c r="F397" s="13"/>
      <c r="G397" s="125" t="s">
        <v>5121</v>
      </c>
      <c r="H397" s="125" t="s">
        <v>5119</v>
      </c>
      <c r="I397" s="125" t="s">
        <v>5120</v>
      </c>
      <c r="J397" s="126">
        <v>549722</v>
      </c>
      <c r="K397" s="13"/>
      <c r="M397" s="126" t="s">
        <v>4073</v>
      </c>
      <c r="N397" s="52">
        <v>12</v>
      </c>
      <c r="O397" s="130">
        <v>1.72</v>
      </c>
      <c r="P397" s="127">
        <v>41911</v>
      </c>
      <c r="Q397" s="125"/>
      <c r="R397" s="52"/>
      <c r="S397" s="126" t="s">
        <v>4899</v>
      </c>
      <c r="T397" s="126" t="s">
        <v>119</v>
      </c>
      <c r="U397" s="126" t="s">
        <v>554</v>
      </c>
      <c r="V397" s="157" t="s">
        <v>5188</v>
      </c>
      <c r="AD397" s="9"/>
      <c r="AE397" s="9"/>
      <c r="AF397" s="6"/>
      <c r="AG397" s="9"/>
      <c r="AH397" s="5"/>
      <c r="AK397" s="9"/>
      <c r="AL397" s="32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</row>
    <row r="398" spans="1:147" ht="15.75">
      <c r="A398" s="124"/>
      <c r="B398" s="13"/>
      <c r="D398" s="125"/>
      <c r="E398" s="32">
        <v>173224</v>
      </c>
      <c r="G398" s="13" t="s">
        <v>1248</v>
      </c>
      <c r="H398" s="13" t="s">
        <v>1078</v>
      </c>
      <c r="I398" s="13" t="s">
        <v>976</v>
      </c>
      <c r="L398" s="13" t="s">
        <v>1249</v>
      </c>
      <c r="M398" s="31">
        <v>78729</v>
      </c>
      <c r="N398" s="40">
        <v>234</v>
      </c>
      <c r="O398" s="51">
        <v>19.77</v>
      </c>
      <c r="P398" s="30">
        <v>37007</v>
      </c>
      <c r="Q398" s="30">
        <v>37179</v>
      </c>
      <c r="R398" s="31" t="s">
        <v>745</v>
      </c>
      <c r="S398" s="31" t="s">
        <v>1250</v>
      </c>
      <c r="T398" s="31" t="s">
        <v>1251</v>
      </c>
      <c r="U398" s="31" t="s">
        <v>2754</v>
      </c>
      <c r="V398" s="31" t="s">
        <v>1082</v>
      </c>
      <c r="AD398" s="9"/>
      <c r="AE398" s="9"/>
      <c r="AF398" s="6"/>
      <c r="AG398" s="9"/>
      <c r="AH398" s="5"/>
      <c r="AK398" s="9"/>
      <c r="AL398" s="32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</row>
    <row r="399" spans="2:147" ht="15.75">
      <c r="B399" s="13"/>
      <c r="C399" s="31"/>
      <c r="D399" s="32"/>
      <c r="E399" s="58">
        <v>298204</v>
      </c>
      <c r="G399" s="54" t="s">
        <v>3437</v>
      </c>
      <c r="H399" s="55" t="s">
        <v>2788</v>
      </c>
      <c r="I399" s="54" t="s">
        <v>3438</v>
      </c>
      <c r="J399" s="91">
        <v>3221398</v>
      </c>
      <c r="K399" s="132">
        <v>3314220</v>
      </c>
      <c r="L399" s="54" t="s">
        <v>3438</v>
      </c>
      <c r="M399" s="91">
        <v>78748</v>
      </c>
      <c r="N399" s="91">
        <v>426</v>
      </c>
      <c r="O399" s="98">
        <v>26.963</v>
      </c>
      <c r="P399" s="57">
        <v>38887</v>
      </c>
      <c r="Q399" s="57">
        <v>39176</v>
      </c>
      <c r="R399" s="91" t="s">
        <v>596</v>
      </c>
      <c r="S399" s="92" t="s">
        <v>2789</v>
      </c>
      <c r="T399" s="92" t="s">
        <v>3402</v>
      </c>
      <c r="U399" s="31" t="s">
        <v>3304</v>
      </c>
      <c r="V399" s="31" t="s">
        <v>1814</v>
      </c>
      <c r="AD399" s="9"/>
      <c r="AE399" s="9"/>
      <c r="AF399" s="6"/>
      <c r="AG399" s="9"/>
      <c r="AH399" s="5"/>
      <c r="AK399" s="9"/>
      <c r="AL399" s="32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</row>
    <row r="400" spans="2:147" ht="15.75">
      <c r="B400" s="13"/>
      <c r="C400" s="31"/>
      <c r="D400" s="32"/>
      <c r="E400" s="58">
        <v>296496</v>
      </c>
      <c r="G400" s="54" t="s">
        <v>3435</v>
      </c>
      <c r="H400" s="55" t="s">
        <v>328</v>
      </c>
      <c r="I400" s="54" t="s">
        <v>3436</v>
      </c>
      <c r="J400" s="91">
        <v>3217694</v>
      </c>
      <c r="K400" s="91"/>
      <c r="L400" s="54" t="s">
        <v>3436</v>
      </c>
      <c r="M400" s="91">
        <v>78748</v>
      </c>
      <c r="N400" s="91">
        <v>244</v>
      </c>
      <c r="O400" s="98">
        <v>19.563</v>
      </c>
      <c r="P400" s="57">
        <v>38856</v>
      </c>
      <c r="Q400" s="57">
        <v>39155</v>
      </c>
      <c r="R400" s="91" t="s">
        <v>596</v>
      </c>
      <c r="S400" s="92" t="s">
        <v>2789</v>
      </c>
      <c r="T400" s="92" t="s">
        <v>3402</v>
      </c>
      <c r="U400" s="31" t="s">
        <v>3304</v>
      </c>
      <c r="V400" s="31" t="s">
        <v>1814</v>
      </c>
      <c r="AD400" s="9"/>
      <c r="AE400" s="9"/>
      <c r="AF400" s="6"/>
      <c r="AG400" s="9"/>
      <c r="AH400" s="5"/>
      <c r="AK400" s="9"/>
      <c r="AL400" s="32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</row>
    <row r="401" spans="2:147" ht="15.75">
      <c r="B401" s="13"/>
      <c r="C401" s="31"/>
      <c r="D401" s="32"/>
      <c r="E401" s="56" t="s">
        <v>122</v>
      </c>
      <c r="G401" s="13" t="s">
        <v>143</v>
      </c>
      <c r="H401" s="54" t="s">
        <v>332</v>
      </c>
      <c r="I401" s="54" t="s">
        <v>2102</v>
      </c>
      <c r="J401" s="91">
        <v>255043</v>
      </c>
      <c r="K401" s="91"/>
      <c r="L401" s="54" t="s">
        <v>637</v>
      </c>
      <c r="M401" s="31">
        <v>78748</v>
      </c>
      <c r="N401" s="40">
        <v>156</v>
      </c>
      <c r="O401" s="98">
        <v>29.399</v>
      </c>
      <c r="P401" s="57">
        <v>38601</v>
      </c>
      <c r="Q401" s="57">
        <v>39385</v>
      </c>
      <c r="R401" s="31" t="s">
        <v>4076</v>
      </c>
      <c r="S401" s="31" t="s">
        <v>1323</v>
      </c>
      <c r="T401" s="31" t="s">
        <v>3084</v>
      </c>
      <c r="U401" s="92" t="s">
        <v>554</v>
      </c>
      <c r="V401" s="31" t="s">
        <v>730</v>
      </c>
      <c r="AD401" s="9"/>
      <c r="AE401" s="9"/>
      <c r="AF401" s="6"/>
      <c r="AG401" s="9"/>
      <c r="AH401" s="5"/>
      <c r="AK401" s="9"/>
      <c r="AL401" s="32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</row>
    <row r="402" spans="2:147" ht="15.75">
      <c r="B402" s="13"/>
      <c r="C402" s="31"/>
      <c r="D402" s="32"/>
      <c r="E402" s="32">
        <v>169434</v>
      </c>
      <c r="G402" s="13" t="s">
        <v>1671</v>
      </c>
      <c r="H402" s="13" t="s">
        <v>3891</v>
      </c>
      <c r="I402" s="13" t="s">
        <v>3892</v>
      </c>
      <c r="L402" s="13" t="s">
        <v>273</v>
      </c>
      <c r="M402" s="31">
        <v>78730</v>
      </c>
      <c r="N402" s="40">
        <v>154</v>
      </c>
      <c r="O402" s="51">
        <v>17.48</v>
      </c>
      <c r="P402" s="30">
        <v>36874</v>
      </c>
      <c r="Q402" s="30">
        <v>37089</v>
      </c>
      <c r="R402" s="30"/>
      <c r="S402" s="31" t="s">
        <v>1672</v>
      </c>
      <c r="T402" s="31" t="s">
        <v>1673</v>
      </c>
      <c r="U402" s="31" t="s">
        <v>3304</v>
      </c>
      <c r="V402" s="31" t="s">
        <v>3796</v>
      </c>
      <c r="AD402" s="9"/>
      <c r="AE402" s="9"/>
      <c r="AF402" s="6"/>
      <c r="AG402" s="9"/>
      <c r="AH402" s="5"/>
      <c r="AK402" s="9"/>
      <c r="AL402" s="32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  <c r="EB402" s="9"/>
      <c r="EC402" s="9"/>
      <c r="ED402" s="9"/>
      <c r="EE402" s="9"/>
      <c r="EF402" s="9"/>
      <c r="EG402" s="9"/>
      <c r="EH402" s="9"/>
      <c r="EI402" s="9"/>
      <c r="EJ402" s="9"/>
      <c r="EK402" s="9"/>
      <c r="EL402" s="9"/>
      <c r="EM402" s="9"/>
      <c r="EN402" s="9"/>
      <c r="EO402" s="9"/>
      <c r="EP402" s="9"/>
      <c r="EQ402" s="9"/>
    </row>
    <row r="403" spans="2:147" ht="15.75">
      <c r="B403" s="13"/>
      <c r="C403" s="31"/>
      <c r="D403" s="32"/>
      <c r="E403" s="175" t="s">
        <v>2604</v>
      </c>
      <c r="F403" s="157"/>
      <c r="G403" s="155" t="s">
        <v>2328</v>
      </c>
      <c r="H403" s="170" t="s">
        <v>2603</v>
      </c>
      <c r="I403" s="170" t="s">
        <v>2413</v>
      </c>
      <c r="J403" s="171">
        <v>3215184</v>
      </c>
      <c r="K403" s="171"/>
      <c r="L403" s="170" t="s">
        <v>2413</v>
      </c>
      <c r="M403" s="171">
        <v>78732</v>
      </c>
      <c r="N403" s="171">
        <v>88</v>
      </c>
      <c r="O403" s="176">
        <v>26</v>
      </c>
      <c r="P403" s="173">
        <v>38838</v>
      </c>
      <c r="Q403" s="173">
        <v>39248</v>
      </c>
      <c r="R403" s="164" t="s">
        <v>4328</v>
      </c>
      <c r="S403" s="164" t="s">
        <v>2790</v>
      </c>
      <c r="T403" s="164" t="s">
        <v>2791</v>
      </c>
      <c r="U403" s="157" t="s">
        <v>3304</v>
      </c>
      <c r="V403" s="157" t="s">
        <v>1814</v>
      </c>
      <c r="AD403" s="9"/>
      <c r="AE403" s="9"/>
      <c r="AF403" s="6"/>
      <c r="AG403" s="9"/>
      <c r="AH403" s="5"/>
      <c r="AK403" s="9"/>
      <c r="AL403" s="32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  <c r="EB403" s="9"/>
      <c r="EC403" s="9"/>
      <c r="ED403" s="9"/>
      <c r="EE403" s="9"/>
      <c r="EF403" s="9"/>
      <c r="EG403" s="9"/>
      <c r="EH403" s="9"/>
      <c r="EI403" s="9"/>
      <c r="EJ403" s="9"/>
      <c r="EK403" s="9"/>
      <c r="EL403" s="9"/>
      <c r="EM403" s="9"/>
      <c r="EN403" s="9"/>
      <c r="EO403" s="9"/>
      <c r="EP403" s="9"/>
      <c r="EQ403" s="9"/>
    </row>
    <row r="404" spans="1:147" ht="15.75">
      <c r="A404" s="124"/>
      <c r="B404" s="13"/>
      <c r="C404" s="125"/>
      <c r="D404" s="32"/>
      <c r="G404" s="13" t="s">
        <v>382</v>
      </c>
      <c r="H404" s="13" t="s">
        <v>383</v>
      </c>
      <c r="I404" s="13" t="s">
        <v>817</v>
      </c>
      <c r="L404" s="13" t="s">
        <v>4216</v>
      </c>
      <c r="M404" s="31">
        <v>78745</v>
      </c>
      <c r="N404" s="40">
        <v>296</v>
      </c>
      <c r="O404" s="51">
        <v>27.6</v>
      </c>
      <c r="P404" s="30">
        <v>35382</v>
      </c>
      <c r="Q404" s="30">
        <v>35738</v>
      </c>
      <c r="R404" s="30"/>
      <c r="S404" s="31" t="s">
        <v>818</v>
      </c>
      <c r="T404" s="31" t="s">
        <v>819</v>
      </c>
      <c r="U404" s="31" t="s">
        <v>3304</v>
      </c>
      <c r="V404" s="31" t="s">
        <v>3524</v>
      </c>
      <c r="AD404" s="9"/>
      <c r="AE404" s="9"/>
      <c r="AF404" s="6"/>
      <c r="AG404" s="9"/>
      <c r="AH404" s="5"/>
      <c r="AK404" s="9"/>
      <c r="AL404" s="32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  <c r="EB404" s="9"/>
      <c r="EC404" s="9"/>
      <c r="ED404" s="9"/>
      <c r="EE404" s="9"/>
      <c r="EF404" s="9"/>
      <c r="EG404" s="9"/>
      <c r="EH404" s="9"/>
      <c r="EI404" s="9"/>
      <c r="EJ404" s="9"/>
      <c r="EK404" s="9"/>
      <c r="EL404" s="9"/>
      <c r="EM404" s="9"/>
      <c r="EN404" s="9"/>
      <c r="EO404" s="9"/>
      <c r="EP404" s="9"/>
      <c r="EQ404" s="9"/>
    </row>
    <row r="405" spans="1:147" ht="15.75">
      <c r="A405" s="124"/>
      <c r="B405" s="13"/>
      <c r="C405" s="125"/>
      <c r="D405" s="32"/>
      <c r="E405" s="124">
        <v>10641688</v>
      </c>
      <c r="F405" s="13"/>
      <c r="G405" s="125" t="s">
        <v>4222</v>
      </c>
      <c r="H405" s="125" t="s">
        <v>2119</v>
      </c>
      <c r="I405" s="125" t="s">
        <v>2120</v>
      </c>
      <c r="J405" s="126">
        <v>3361906</v>
      </c>
      <c r="K405" s="13"/>
      <c r="M405" s="126" t="s">
        <v>4151</v>
      </c>
      <c r="N405" s="31">
        <v>12</v>
      </c>
      <c r="O405" s="51">
        <v>0.75</v>
      </c>
      <c r="P405" s="127">
        <v>40780</v>
      </c>
      <c r="Q405" s="13"/>
      <c r="R405" s="31" t="s">
        <v>2126</v>
      </c>
      <c r="S405" s="126" t="s">
        <v>512</v>
      </c>
      <c r="T405" s="126" t="s">
        <v>511</v>
      </c>
      <c r="U405" s="126" t="s">
        <v>2754</v>
      </c>
      <c r="V405" s="31" t="s">
        <v>3106</v>
      </c>
      <c r="AD405" s="9"/>
      <c r="AE405" s="9"/>
      <c r="AF405" s="6"/>
      <c r="AG405" s="9"/>
      <c r="AH405" s="5"/>
      <c r="AK405" s="9"/>
      <c r="AL405" s="32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</row>
    <row r="406" spans="2:147" ht="15.75">
      <c r="B406" s="13"/>
      <c r="C406" s="31"/>
      <c r="D406" s="32"/>
      <c r="E406" s="124">
        <v>10831726</v>
      </c>
      <c r="F406" s="13"/>
      <c r="G406" s="125" t="s">
        <v>4489</v>
      </c>
      <c r="H406" s="125" t="s">
        <v>4810</v>
      </c>
      <c r="I406" s="125" t="s">
        <v>2120</v>
      </c>
      <c r="J406" s="126">
        <v>3361906</v>
      </c>
      <c r="K406" s="13"/>
      <c r="M406" s="126" t="s">
        <v>4151</v>
      </c>
      <c r="N406" s="31">
        <v>8</v>
      </c>
      <c r="O406" s="130">
        <v>0.8</v>
      </c>
      <c r="P406" s="127">
        <v>41172</v>
      </c>
      <c r="Q406" s="127">
        <v>41614</v>
      </c>
      <c r="R406" s="31" t="s">
        <v>1871</v>
      </c>
      <c r="S406" s="126" t="s">
        <v>512</v>
      </c>
      <c r="T406" s="126" t="s">
        <v>511</v>
      </c>
      <c r="U406" s="31" t="s">
        <v>906</v>
      </c>
      <c r="V406" s="31" t="s">
        <v>4519</v>
      </c>
      <c r="AD406" s="9"/>
      <c r="AE406" s="9"/>
      <c r="AF406" s="6"/>
      <c r="AG406" s="9"/>
      <c r="AH406" s="5"/>
      <c r="AK406" s="9"/>
      <c r="AL406" s="32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</row>
    <row r="407" spans="2:147" ht="15.75">
      <c r="B407" s="13"/>
      <c r="C407" s="31"/>
      <c r="D407" s="32"/>
      <c r="E407" s="124">
        <v>11367898</v>
      </c>
      <c r="F407" s="13"/>
      <c r="G407" s="125" t="s">
        <v>5392</v>
      </c>
      <c r="H407" s="125" t="s">
        <v>5849</v>
      </c>
      <c r="I407" s="125" t="s">
        <v>5391</v>
      </c>
      <c r="J407" s="126">
        <v>3271908</v>
      </c>
      <c r="K407" s="13"/>
      <c r="M407" s="126" t="s">
        <v>202</v>
      </c>
      <c r="N407" s="31">
        <v>236</v>
      </c>
      <c r="O407" s="130">
        <v>7.456</v>
      </c>
      <c r="P407" s="127">
        <v>42165</v>
      </c>
      <c r="Q407" s="127">
        <v>42430</v>
      </c>
      <c r="R407" s="126" t="s">
        <v>4463</v>
      </c>
      <c r="S407" s="126" t="s">
        <v>5430</v>
      </c>
      <c r="T407" s="126" t="s">
        <v>5429</v>
      </c>
      <c r="U407" s="92" t="s">
        <v>177</v>
      </c>
      <c r="V407" s="92" t="s">
        <v>5462</v>
      </c>
      <c r="AD407" s="9"/>
      <c r="AE407" s="9"/>
      <c r="AF407" s="6"/>
      <c r="AG407" s="9"/>
      <c r="AH407" s="5"/>
      <c r="AK407" s="9"/>
      <c r="AL407" s="32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</row>
    <row r="408" spans="2:147" ht="15.75">
      <c r="B408" s="13"/>
      <c r="C408" s="31"/>
      <c r="D408" s="32"/>
      <c r="E408" s="153">
        <v>11366961</v>
      </c>
      <c r="F408" s="154"/>
      <c r="G408" s="155" t="s">
        <v>5399</v>
      </c>
      <c r="H408" s="155" t="s">
        <v>5400</v>
      </c>
      <c r="I408" s="155" t="s">
        <v>303</v>
      </c>
      <c r="J408" s="156">
        <v>185733</v>
      </c>
      <c r="K408" s="154"/>
      <c r="L408" s="154"/>
      <c r="M408" s="156" t="s">
        <v>562</v>
      </c>
      <c r="N408" s="157">
        <v>8</v>
      </c>
      <c r="O408" s="160">
        <v>1.0927</v>
      </c>
      <c r="P408" s="158">
        <v>42164</v>
      </c>
      <c r="Q408" s="158">
        <v>42611</v>
      </c>
      <c r="R408" s="156" t="s">
        <v>4889</v>
      </c>
      <c r="S408" s="156" t="s">
        <v>5439</v>
      </c>
      <c r="T408" s="156" t="s">
        <v>1861</v>
      </c>
      <c r="U408" s="156" t="s">
        <v>906</v>
      </c>
      <c r="V408" s="164" t="s">
        <v>5462</v>
      </c>
      <c r="AD408" s="9"/>
      <c r="AE408" s="9"/>
      <c r="AF408" s="6"/>
      <c r="AG408" s="9"/>
      <c r="AH408" s="5"/>
      <c r="AK408" s="9"/>
      <c r="AL408" s="32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</row>
    <row r="409" spans="2:147" ht="15.75">
      <c r="B409" s="13"/>
      <c r="C409" s="31"/>
      <c r="D409" s="32"/>
      <c r="E409" s="124">
        <v>10431588</v>
      </c>
      <c r="F409" s="13"/>
      <c r="G409" s="125" t="s">
        <v>1925</v>
      </c>
      <c r="H409" s="125" t="s">
        <v>123</v>
      </c>
      <c r="I409" s="125" t="s">
        <v>1924</v>
      </c>
      <c r="J409" s="126">
        <v>201758</v>
      </c>
      <c r="K409" s="125"/>
      <c r="M409" s="126" t="s">
        <v>3635</v>
      </c>
      <c r="N409" s="31">
        <v>6</v>
      </c>
      <c r="O409" s="130" t="s">
        <v>1926</v>
      </c>
      <c r="P409" s="127">
        <v>40295</v>
      </c>
      <c r="Q409" s="13"/>
      <c r="R409" s="31" t="s">
        <v>259</v>
      </c>
      <c r="S409" s="126" t="s">
        <v>124</v>
      </c>
      <c r="T409" s="31" t="s">
        <v>125</v>
      </c>
      <c r="U409" s="126" t="s">
        <v>554</v>
      </c>
      <c r="V409" s="31" t="s">
        <v>2154</v>
      </c>
      <c r="AD409" s="9"/>
      <c r="AE409" s="9"/>
      <c r="AF409" s="6"/>
      <c r="AG409" s="9"/>
      <c r="AH409" s="5"/>
      <c r="AK409" s="9"/>
      <c r="AL409" s="32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</row>
    <row r="410" spans="2:147" ht="15.75">
      <c r="B410" s="13"/>
      <c r="C410" s="31"/>
      <c r="D410" s="32"/>
      <c r="E410" s="124">
        <v>10977336</v>
      </c>
      <c r="F410" s="13"/>
      <c r="G410" s="13" t="s">
        <v>4715</v>
      </c>
      <c r="H410" s="125" t="s">
        <v>5610</v>
      </c>
      <c r="I410" s="13" t="s">
        <v>4716</v>
      </c>
      <c r="J410" s="126">
        <v>764330</v>
      </c>
      <c r="K410" s="13"/>
      <c r="M410" s="126">
        <v>78751</v>
      </c>
      <c r="N410" s="4">
        <v>210</v>
      </c>
      <c r="O410" s="51">
        <v>2.39</v>
      </c>
      <c r="P410" s="127">
        <v>41460</v>
      </c>
      <c r="Q410" s="152" t="s">
        <v>4986</v>
      </c>
      <c r="R410" s="31" t="s">
        <v>4463</v>
      </c>
      <c r="S410" s="31" t="s">
        <v>4742</v>
      </c>
      <c r="T410" s="31" t="s">
        <v>114</v>
      </c>
      <c r="U410" s="31" t="s">
        <v>3304</v>
      </c>
      <c r="V410" s="92" t="s">
        <v>4792</v>
      </c>
      <c r="AD410" s="9"/>
      <c r="AE410" s="9"/>
      <c r="AF410" s="6"/>
      <c r="AG410" s="9"/>
      <c r="AH410" s="5"/>
      <c r="AK410" s="9"/>
      <c r="AL410" s="32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</row>
    <row r="411" spans="2:147" ht="15.75">
      <c r="B411" s="13"/>
      <c r="C411" s="31"/>
      <c r="D411" s="32"/>
      <c r="E411" s="124">
        <v>10157359</v>
      </c>
      <c r="F411" s="13"/>
      <c r="G411" s="125" t="s">
        <v>2211</v>
      </c>
      <c r="H411" s="125" t="s">
        <v>941</v>
      </c>
      <c r="I411" s="125" t="s">
        <v>2212</v>
      </c>
      <c r="J411" s="126">
        <v>141927</v>
      </c>
      <c r="K411" s="126"/>
      <c r="L411" s="125"/>
      <c r="M411" s="126" t="s">
        <v>539</v>
      </c>
      <c r="N411" s="126">
        <v>62</v>
      </c>
      <c r="O411" s="130">
        <v>3.42</v>
      </c>
      <c r="P411" s="127">
        <v>39605</v>
      </c>
      <c r="Q411" s="127">
        <v>39864</v>
      </c>
      <c r="R411" s="126" t="s">
        <v>2294</v>
      </c>
      <c r="S411" s="126" t="s">
        <v>1329</v>
      </c>
      <c r="T411" s="31" t="s">
        <v>2222</v>
      </c>
      <c r="U411" s="31" t="s">
        <v>3304</v>
      </c>
      <c r="V411" s="31" t="s">
        <v>266</v>
      </c>
      <c r="AD411" s="9"/>
      <c r="AE411" s="9"/>
      <c r="AF411" s="6"/>
      <c r="AG411" s="9"/>
      <c r="AH411" s="5"/>
      <c r="AK411" s="9"/>
      <c r="AL411" s="32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</row>
    <row r="412" spans="1:147" ht="15.75">
      <c r="A412" s="124"/>
      <c r="B412" s="13"/>
      <c r="C412" s="125"/>
      <c r="D412" s="32"/>
      <c r="E412" s="32" t="s">
        <v>2093</v>
      </c>
      <c r="G412" s="13" t="s">
        <v>2740</v>
      </c>
      <c r="H412" s="13" t="s">
        <v>4208</v>
      </c>
      <c r="I412" s="13" t="s">
        <v>3092</v>
      </c>
      <c r="J412" s="31">
        <v>1120719</v>
      </c>
      <c r="L412" s="13" t="s">
        <v>1137</v>
      </c>
      <c r="M412" s="31">
        <v>78748</v>
      </c>
      <c r="N412" s="40">
        <v>192</v>
      </c>
      <c r="O412" s="51">
        <v>9.66</v>
      </c>
      <c r="P412" s="30">
        <v>36600</v>
      </c>
      <c r="Q412" s="30">
        <v>38419</v>
      </c>
      <c r="R412" s="30" t="s">
        <v>596</v>
      </c>
      <c r="S412" s="31" t="s">
        <v>847</v>
      </c>
      <c r="T412" s="31" t="s">
        <v>848</v>
      </c>
      <c r="U412" s="31" t="s">
        <v>3304</v>
      </c>
      <c r="V412" s="31" t="s">
        <v>2968</v>
      </c>
      <c r="AD412" s="9"/>
      <c r="AE412" s="9"/>
      <c r="AF412" s="6"/>
      <c r="AG412" s="9"/>
      <c r="AH412" s="5"/>
      <c r="AK412" s="9"/>
      <c r="AL412" s="32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</row>
    <row r="413" spans="1:147" ht="15.75">
      <c r="A413" s="124"/>
      <c r="B413" s="13"/>
      <c r="C413" s="125"/>
      <c r="D413" s="32"/>
      <c r="G413" s="13" t="s">
        <v>820</v>
      </c>
      <c r="H413" s="13" t="s">
        <v>2045</v>
      </c>
      <c r="I413" s="13" t="s">
        <v>2046</v>
      </c>
      <c r="L413" s="13" t="s">
        <v>828</v>
      </c>
      <c r="M413" s="7">
        <v>78729</v>
      </c>
      <c r="N413" s="40">
        <v>252</v>
      </c>
      <c r="O413" s="51">
        <v>10.96</v>
      </c>
      <c r="P413" s="30">
        <v>35180</v>
      </c>
      <c r="Q413" s="30"/>
      <c r="R413" s="30"/>
      <c r="S413" s="31" t="s">
        <v>2047</v>
      </c>
      <c r="T413" s="31" t="s">
        <v>2048</v>
      </c>
      <c r="U413" s="31" t="s">
        <v>2049</v>
      </c>
      <c r="V413" s="31" t="s">
        <v>3522</v>
      </c>
      <c r="AD413" s="9"/>
      <c r="AE413" s="9"/>
      <c r="AF413" s="6"/>
      <c r="AG413" s="9"/>
      <c r="AH413" s="5"/>
      <c r="AK413" s="9"/>
      <c r="AL413" s="32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</row>
    <row r="414" spans="2:147" ht="15.75">
      <c r="B414" s="13"/>
      <c r="C414" s="31"/>
      <c r="D414" s="32"/>
      <c r="E414" s="161">
        <v>10554144</v>
      </c>
      <c r="F414" s="157"/>
      <c r="G414" s="154" t="s">
        <v>278</v>
      </c>
      <c r="H414" s="154" t="s">
        <v>4619</v>
      </c>
      <c r="I414" s="154" t="s">
        <v>279</v>
      </c>
      <c r="J414" s="157">
        <v>219614</v>
      </c>
      <c r="K414" s="157"/>
      <c r="L414" s="154"/>
      <c r="M414" s="183">
        <v>78703</v>
      </c>
      <c r="N414" s="167">
        <v>14</v>
      </c>
      <c r="O414" s="163">
        <v>1.1</v>
      </c>
      <c r="P414" s="158">
        <v>40605</v>
      </c>
      <c r="Q414" s="158">
        <v>40819</v>
      </c>
      <c r="R414" s="168" t="s">
        <v>259</v>
      </c>
      <c r="S414" s="157" t="s">
        <v>126</v>
      </c>
      <c r="T414" s="157" t="s">
        <v>280</v>
      </c>
      <c r="U414" s="157" t="s">
        <v>3304</v>
      </c>
      <c r="V414" s="157" t="s">
        <v>2556</v>
      </c>
      <c r="AD414" s="9"/>
      <c r="AE414" s="9"/>
      <c r="AF414" s="6"/>
      <c r="AG414" s="9"/>
      <c r="AH414" s="5"/>
      <c r="AK414" s="9"/>
      <c r="AL414" s="32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</row>
    <row r="415" spans="2:147" ht="15.75">
      <c r="B415" s="125"/>
      <c r="C415" s="31"/>
      <c r="D415" s="32"/>
      <c r="E415" s="153">
        <v>10821240</v>
      </c>
      <c r="F415" s="154"/>
      <c r="G415" s="155" t="s">
        <v>4490</v>
      </c>
      <c r="H415" s="155" t="s">
        <v>4620</v>
      </c>
      <c r="I415" s="155" t="s">
        <v>1619</v>
      </c>
      <c r="J415" s="156">
        <v>219716</v>
      </c>
      <c r="K415" s="154"/>
      <c r="L415" s="154"/>
      <c r="M415" s="156" t="s">
        <v>4073</v>
      </c>
      <c r="N415" s="157">
        <v>19</v>
      </c>
      <c r="O415" s="160">
        <v>0.79</v>
      </c>
      <c r="P415" s="158">
        <v>41156</v>
      </c>
      <c r="Q415" s="158">
        <v>41348</v>
      </c>
      <c r="R415" s="157" t="s">
        <v>4076</v>
      </c>
      <c r="S415" s="156" t="s">
        <v>4499</v>
      </c>
      <c r="T415" s="156" t="s">
        <v>4498</v>
      </c>
      <c r="U415" s="157" t="s">
        <v>3304</v>
      </c>
      <c r="V415" s="157" t="s">
        <v>4519</v>
      </c>
      <c r="AD415" s="9"/>
      <c r="AE415" s="9"/>
      <c r="AF415" s="6"/>
      <c r="AG415" s="9"/>
      <c r="AH415" s="5"/>
      <c r="AK415" s="9"/>
      <c r="AL415" s="32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</row>
    <row r="416" spans="2:147" ht="15.75">
      <c r="B416" s="13"/>
      <c r="C416" s="31"/>
      <c r="D416" s="32"/>
      <c r="E416" s="32">
        <v>169603</v>
      </c>
      <c r="G416" s="13" t="s">
        <v>2000</v>
      </c>
      <c r="H416" s="13" t="s">
        <v>1061</v>
      </c>
      <c r="I416" s="13" t="s">
        <v>1062</v>
      </c>
      <c r="L416" s="13" t="s">
        <v>957</v>
      </c>
      <c r="M416" s="31">
        <v>78721</v>
      </c>
      <c r="N416" s="40">
        <v>250</v>
      </c>
      <c r="O416" s="51">
        <v>41.553</v>
      </c>
      <c r="P416" s="30">
        <v>36861</v>
      </c>
      <c r="Q416" s="30" t="s">
        <v>2843</v>
      </c>
      <c r="R416" s="30"/>
      <c r="S416" s="31" t="s">
        <v>1669</v>
      </c>
      <c r="T416" s="31" t="s">
        <v>1670</v>
      </c>
      <c r="U416" s="31" t="s">
        <v>3304</v>
      </c>
      <c r="V416" s="31" t="s">
        <v>3796</v>
      </c>
      <c r="AD416" s="9"/>
      <c r="AE416" s="9"/>
      <c r="AF416" s="6"/>
      <c r="AG416" s="9"/>
      <c r="AH416" s="5"/>
      <c r="AK416" s="9"/>
      <c r="AL416" s="32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</row>
    <row r="417" spans="5:147" ht="15.75">
      <c r="E417" s="124" t="s">
        <v>5448</v>
      </c>
      <c r="F417" s="13"/>
      <c r="G417" s="125" t="s">
        <v>5415</v>
      </c>
      <c r="H417" s="125" t="s">
        <v>5449</v>
      </c>
      <c r="I417" s="125" t="s">
        <v>4890</v>
      </c>
      <c r="J417" s="126">
        <v>601131</v>
      </c>
      <c r="K417" s="125"/>
      <c r="M417" s="126" t="s">
        <v>2763</v>
      </c>
      <c r="N417" s="31">
        <v>186</v>
      </c>
      <c r="O417" s="130">
        <v>37.44</v>
      </c>
      <c r="P417" s="127">
        <v>41604</v>
      </c>
      <c r="Q417" s="127">
        <v>42551</v>
      </c>
      <c r="R417" s="126" t="s">
        <v>4889</v>
      </c>
      <c r="S417" s="126" t="s">
        <v>4882</v>
      </c>
      <c r="T417" s="126" t="s">
        <v>2225</v>
      </c>
      <c r="U417" s="92" t="s">
        <v>906</v>
      </c>
      <c r="V417" s="31" t="s">
        <v>4919</v>
      </c>
      <c r="AD417" s="9"/>
      <c r="AE417" s="9"/>
      <c r="AF417" s="6"/>
      <c r="AG417" s="9"/>
      <c r="AH417" s="5"/>
      <c r="AK417" s="9"/>
      <c r="AL417" s="32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</row>
    <row r="418" spans="2:147" ht="15.75">
      <c r="B418" s="13"/>
      <c r="C418" s="31"/>
      <c r="D418" s="32"/>
      <c r="E418" s="32">
        <v>217485</v>
      </c>
      <c r="G418" s="13" t="s">
        <v>2927</v>
      </c>
      <c r="H418" s="13" t="s">
        <v>2919</v>
      </c>
      <c r="I418" s="13" t="s">
        <v>2928</v>
      </c>
      <c r="L418" s="13" t="s">
        <v>2866</v>
      </c>
      <c r="M418" s="31">
        <v>78724</v>
      </c>
      <c r="N418" s="40">
        <v>208</v>
      </c>
      <c r="O418" s="51">
        <v>24.07</v>
      </c>
      <c r="P418" s="30">
        <v>37739</v>
      </c>
      <c r="Q418" s="103">
        <v>37923</v>
      </c>
      <c r="R418" s="30" t="s">
        <v>4328</v>
      </c>
      <c r="S418" s="31" t="s">
        <v>2917</v>
      </c>
      <c r="T418" s="31" t="s">
        <v>2918</v>
      </c>
      <c r="U418" s="31" t="s">
        <v>554</v>
      </c>
      <c r="V418" s="31" t="s">
        <v>470</v>
      </c>
      <c r="AD418" s="9"/>
      <c r="AE418" s="9"/>
      <c r="AF418" s="6"/>
      <c r="AG418" s="9"/>
      <c r="AH418" s="5"/>
      <c r="AL418" s="32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</row>
    <row r="419" spans="2:147" ht="15.75">
      <c r="B419" s="13"/>
      <c r="C419" s="31"/>
      <c r="D419" s="32"/>
      <c r="E419" s="32">
        <v>195621</v>
      </c>
      <c r="G419" s="13" t="s">
        <v>4346</v>
      </c>
      <c r="H419" s="13" t="s">
        <v>3859</v>
      </c>
      <c r="I419" s="13" t="s">
        <v>2304</v>
      </c>
      <c r="L419" s="13" t="s">
        <v>4347</v>
      </c>
      <c r="M419" s="31">
        <v>78745</v>
      </c>
      <c r="N419" s="31">
        <v>122</v>
      </c>
      <c r="O419" s="51">
        <v>7.21</v>
      </c>
      <c r="P419" s="30">
        <v>37321</v>
      </c>
      <c r="Q419" s="30">
        <v>37433</v>
      </c>
      <c r="R419" s="31" t="s">
        <v>745</v>
      </c>
      <c r="S419" s="31" t="s">
        <v>4348</v>
      </c>
      <c r="T419" s="31" t="s">
        <v>4349</v>
      </c>
      <c r="U419" s="31" t="s">
        <v>3304</v>
      </c>
      <c r="V419" s="31" t="s">
        <v>2300</v>
      </c>
      <c r="AD419" s="9"/>
      <c r="AE419" s="9"/>
      <c r="AF419" s="6"/>
      <c r="AG419" s="9"/>
      <c r="AH419" s="5"/>
      <c r="AI419" s="9"/>
      <c r="AJ419" s="9"/>
      <c r="AK419" s="9"/>
      <c r="AL419" s="32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</row>
    <row r="420" spans="1:147" ht="15.75">
      <c r="A420" s="124"/>
      <c r="B420" s="32"/>
      <c r="C420" s="31"/>
      <c r="E420" s="58">
        <v>251994</v>
      </c>
      <c r="G420" s="54" t="s">
        <v>2361</v>
      </c>
      <c r="H420" s="55" t="s">
        <v>2362</v>
      </c>
      <c r="I420" s="13" t="s">
        <v>2525</v>
      </c>
      <c r="J420" s="31">
        <v>473362</v>
      </c>
      <c r="L420" s="13" t="s">
        <v>1800</v>
      </c>
      <c r="M420" s="31">
        <v>78701</v>
      </c>
      <c r="N420" s="40">
        <v>122</v>
      </c>
      <c r="O420" s="51">
        <v>1.588</v>
      </c>
      <c r="P420" s="30">
        <v>36755</v>
      </c>
      <c r="Q420" s="30">
        <v>38141</v>
      </c>
      <c r="R420" s="30" t="s">
        <v>4328</v>
      </c>
      <c r="S420" s="31" t="s">
        <v>4200</v>
      </c>
      <c r="T420" s="31" t="s">
        <v>1195</v>
      </c>
      <c r="U420" s="31" t="s">
        <v>3304</v>
      </c>
      <c r="V420" s="31" t="s">
        <v>1753</v>
      </c>
      <c r="AD420" s="9"/>
      <c r="AE420" s="9"/>
      <c r="AF420" s="6"/>
      <c r="AG420" s="9"/>
      <c r="AH420" s="5"/>
      <c r="AI420" s="9"/>
      <c r="AJ420" s="9"/>
      <c r="AK420" s="9"/>
      <c r="AL420" s="32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</row>
    <row r="421" spans="2:147" ht="15.75">
      <c r="B421" s="13"/>
      <c r="C421" s="190"/>
      <c r="D421" s="32"/>
      <c r="E421" s="124">
        <v>10150332</v>
      </c>
      <c r="F421" s="13"/>
      <c r="G421" s="125" t="s">
        <v>3714</v>
      </c>
      <c r="H421" s="125" t="s">
        <v>3716</v>
      </c>
      <c r="I421" s="125" t="s">
        <v>3713</v>
      </c>
      <c r="J421" s="126">
        <v>3357528</v>
      </c>
      <c r="K421" s="126"/>
      <c r="L421" s="125"/>
      <c r="M421" s="126" t="s">
        <v>3715</v>
      </c>
      <c r="N421" s="126">
        <v>288</v>
      </c>
      <c r="O421" s="130">
        <v>22.38</v>
      </c>
      <c r="P421" s="127">
        <v>39587</v>
      </c>
      <c r="Q421" s="127">
        <v>39713</v>
      </c>
      <c r="R421" s="126" t="s">
        <v>1655</v>
      </c>
      <c r="S421" s="126" t="s">
        <v>2247</v>
      </c>
      <c r="T421" s="31" t="s">
        <v>2227</v>
      </c>
      <c r="U421" s="126" t="s">
        <v>906</v>
      </c>
      <c r="V421" s="31" t="s">
        <v>266</v>
      </c>
      <c r="AD421" s="9"/>
      <c r="AE421" s="9"/>
      <c r="AF421" s="6"/>
      <c r="AG421" s="9"/>
      <c r="AH421" s="5"/>
      <c r="AI421" s="9"/>
      <c r="AJ421" s="9"/>
      <c r="AK421" s="9"/>
      <c r="AL421" s="32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  <c r="EB421" s="9"/>
      <c r="EC421" s="9"/>
      <c r="ED421" s="9"/>
      <c r="EE421" s="9"/>
      <c r="EF421" s="9"/>
      <c r="EG421" s="9"/>
      <c r="EH421" s="9"/>
      <c r="EI421" s="9"/>
      <c r="EJ421" s="9"/>
      <c r="EK421" s="9"/>
      <c r="EL421" s="9"/>
      <c r="EM421" s="9"/>
      <c r="EN421" s="9"/>
      <c r="EO421" s="9"/>
      <c r="EP421" s="9"/>
      <c r="EQ421" s="9"/>
    </row>
    <row r="422" spans="1:147" ht="15.75">
      <c r="A422" s="124"/>
      <c r="B422" s="13"/>
      <c r="C422" s="124"/>
      <c r="D422" s="32"/>
      <c r="E422" s="32">
        <v>174470</v>
      </c>
      <c r="G422" s="13" t="s">
        <v>1255</v>
      </c>
      <c r="H422" s="13" t="s">
        <v>3610</v>
      </c>
      <c r="I422" s="13" t="s">
        <v>977</v>
      </c>
      <c r="L422" s="13" t="s">
        <v>1256</v>
      </c>
      <c r="M422" s="31">
        <v>78751</v>
      </c>
      <c r="N422" s="40">
        <v>6</v>
      </c>
      <c r="O422" s="51">
        <v>0.27</v>
      </c>
      <c r="P422" s="30">
        <v>37088</v>
      </c>
      <c r="Q422" s="30">
        <v>37301</v>
      </c>
      <c r="R422" s="31" t="s">
        <v>745</v>
      </c>
      <c r="S422" s="31" t="s">
        <v>3387</v>
      </c>
      <c r="T422" s="31" t="s">
        <v>3388</v>
      </c>
      <c r="U422" s="31" t="s">
        <v>3304</v>
      </c>
      <c r="V422" s="31" t="s">
        <v>3002</v>
      </c>
      <c r="AD422" s="7"/>
      <c r="AE422" s="7"/>
      <c r="AF422" s="35"/>
      <c r="AG422" s="7"/>
      <c r="AH422" s="5"/>
      <c r="AI422" s="9"/>
      <c r="AJ422" s="9"/>
      <c r="AK422" s="9"/>
      <c r="AL422" s="32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  <c r="EB422" s="9"/>
      <c r="EC422" s="9"/>
      <c r="ED422" s="9"/>
      <c r="EE422" s="9"/>
      <c r="EF422" s="9"/>
      <c r="EG422" s="9"/>
      <c r="EH422" s="9"/>
      <c r="EI422" s="9"/>
      <c r="EJ422" s="9"/>
      <c r="EK422" s="9"/>
      <c r="EL422" s="9"/>
      <c r="EM422" s="9"/>
      <c r="EN422" s="9"/>
      <c r="EO422" s="9"/>
      <c r="EP422" s="9"/>
      <c r="EQ422" s="9"/>
    </row>
    <row r="423" spans="2:147" ht="15.75">
      <c r="B423" s="13"/>
      <c r="C423" s="31"/>
      <c r="D423" s="32"/>
      <c r="E423" s="124">
        <v>11602579</v>
      </c>
      <c r="G423" s="125" t="s">
        <v>5912</v>
      </c>
      <c r="H423" s="125" t="s">
        <v>5913</v>
      </c>
      <c r="I423" s="125" t="s">
        <v>5914</v>
      </c>
      <c r="J423" s="126">
        <v>745491</v>
      </c>
      <c r="K423" s="13"/>
      <c r="M423" s="126" t="s">
        <v>546</v>
      </c>
      <c r="N423" s="52">
        <v>95</v>
      </c>
      <c r="O423" s="130">
        <v>6.23</v>
      </c>
      <c r="P423" s="127">
        <v>42633</v>
      </c>
      <c r="Q423" s="13"/>
      <c r="S423" s="126" t="s">
        <v>5915</v>
      </c>
      <c r="T423" s="126" t="s">
        <v>293</v>
      </c>
      <c r="U423" s="126" t="s">
        <v>907</v>
      </c>
      <c r="V423" s="31" t="s">
        <v>5992</v>
      </c>
      <c r="AD423" s="7"/>
      <c r="AE423" s="7"/>
      <c r="AF423" s="35"/>
      <c r="AG423" s="7"/>
      <c r="AH423" s="5"/>
      <c r="AI423" s="9"/>
      <c r="AJ423" s="9"/>
      <c r="AK423" s="9"/>
      <c r="AL423" s="32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  <c r="EB423" s="9"/>
      <c r="EC423" s="9"/>
      <c r="ED423" s="9"/>
      <c r="EE423" s="9"/>
      <c r="EF423" s="9"/>
      <c r="EG423" s="9"/>
      <c r="EH423" s="9"/>
      <c r="EI423" s="9"/>
      <c r="EJ423" s="9"/>
      <c r="EK423" s="9"/>
      <c r="EL423" s="9"/>
      <c r="EM423" s="9"/>
      <c r="EN423" s="9"/>
      <c r="EO423" s="9"/>
      <c r="EP423" s="9"/>
      <c r="EQ423" s="9"/>
    </row>
    <row r="424" spans="5:147" ht="15.75">
      <c r="E424" s="56" t="s">
        <v>2381</v>
      </c>
      <c r="G424" s="54" t="s">
        <v>1692</v>
      </c>
      <c r="H424" s="54" t="s">
        <v>2380</v>
      </c>
      <c r="I424" s="54" t="s">
        <v>2935</v>
      </c>
      <c r="J424" s="91">
        <v>274988</v>
      </c>
      <c r="K424" s="91"/>
      <c r="L424" s="54" t="s">
        <v>2935</v>
      </c>
      <c r="M424" s="91">
        <v>78703</v>
      </c>
      <c r="N424" s="91">
        <v>146</v>
      </c>
      <c r="O424" s="98">
        <v>3.18</v>
      </c>
      <c r="P424" s="57">
        <v>38859</v>
      </c>
      <c r="Q424" s="57">
        <v>39181</v>
      </c>
      <c r="R424" s="31" t="s">
        <v>4076</v>
      </c>
      <c r="S424" s="92" t="s">
        <v>1903</v>
      </c>
      <c r="T424" s="92" t="s">
        <v>2530</v>
      </c>
      <c r="U424" s="31" t="s">
        <v>3304</v>
      </c>
      <c r="V424" s="31" t="s">
        <v>1814</v>
      </c>
      <c r="AD424" s="7"/>
      <c r="AE424" s="7"/>
      <c r="AF424" s="35"/>
      <c r="AG424" s="7"/>
      <c r="AH424" s="5"/>
      <c r="AI424" s="9"/>
      <c r="AJ424" s="9"/>
      <c r="AK424" s="9"/>
      <c r="AL424" s="32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  <c r="EB424" s="9"/>
      <c r="EC424" s="9"/>
      <c r="ED424" s="9"/>
      <c r="EE424" s="9"/>
      <c r="EF424" s="9"/>
      <c r="EG424" s="9"/>
      <c r="EH424" s="9"/>
      <c r="EI424" s="9"/>
      <c r="EJ424" s="9"/>
      <c r="EK424" s="9"/>
      <c r="EL424" s="9"/>
      <c r="EM424" s="9"/>
      <c r="EN424" s="9"/>
      <c r="EO424" s="9"/>
      <c r="EP424" s="9"/>
      <c r="EQ424" s="9"/>
    </row>
    <row r="425" spans="2:147" ht="15.75">
      <c r="B425" s="13"/>
      <c r="C425" s="31"/>
      <c r="D425" s="32"/>
      <c r="G425" s="13" t="s">
        <v>3606</v>
      </c>
      <c r="H425" s="13" t="s">
        <v>1638</v>
      </c>
      <c r="I425" s="13" t="s">
        <v>1639</v>
      </c>
      <c r="L425" s="13" t="s">
        <v>829</v>
      </c>
      <c r="M425" s="31">
        <v>78703</v>
      </c>
      <c r="N425" s="40">
        <v>301</v>
      </c>
      <c r="O425" s="51">
        <v>5.130000114440918</v>
      </c>
      <c r="P425" s="30">
        <v>36011</v>
      </c>
      <c r="Q425" s="30">
        <v>36472</v>
      </c>
      <c r="R425" s="30"/>
      <c r="S425" s="31" t="s">
        <v>1640</v>
      </c>
      <c r="T425" s="31" t="s">
        <v>4085</v>
      </c>
      <c r="U425" s="31" t="s">
        <v>554</v>
      </c>
      <c r="V425" s="31" t="s">
        <v>3531</v>
      </c>
      <c r="AD425" s="7"/>
      <c r="AE425" s="7"/>
      <c r="AF425" s="35"/>
      <c r="AG425" s="7"/>
      <c r="AH425" s="5"/>
      <c r="AI425" s="9"/>
      <c r="AJ425" s="9"/>
      <c r="AK425" s="9"/>
      <c r="AL425" s="32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</row>
    <row r="426" spans="2:147" ht="15.75">
      <c r="B426" s="13"/>
      <c r="C426" s="31"/>
      <c r="D426" s="32"/>
      <c r="E426" s="56" t="s">
        <v>3731</v>
      </c>
      <c r="G426" s="54" t="s">
        <v>3240</v>
      </c>
      <c r="H426" s="55" t="s">
        <v>2728</v>
      </c>
      <c r="I426" s="125" t="s">
        <v>3605</v>
      </c>
      <c r="J426" s="126">
        <v>3324587</v>
      </c>
      <c r="K426" s="91"/>
      <c r="L426" s="54"/>
      <c r="M426" s="91">
        <v>78703</v>
      </c>
      <c r="N426" s="91">
        <v>292</v>
      </c>
      <c r="O426" s="98">
        <v>4.52</v>
      </c>
      <c r="P426" s="57">
        <v>39219</v>
      </c>
      <c r="Q426" s="112">
        <v>39493</v>
      </c>
      <c r="R426" s="31" t="s">
        <v>4076</v>
      </c>
      <c r="S426" s="92" t="s">
        <v>2729</v>
      </c>
      <c r="T426" s="31" t="s">
        <v>2730</v>
      </c>
      <c r="U426" s="31" t="s">
        <v>3304</v>
      </c>
      <c r="V426" s="92" t="s">
        <v>2258</v>
      </c>
      <c r="AD426" s="7"/>
      <c r="AE426" s="7"/>
      <c r="AF426" s="35"/>
      <c r="AG426" s="7"/>
      <c r="AH426" s="5"/>
      <c r="AI426" s="9"/>
      <c r="AJ426" s="9"/>
      <c r="AK426" s="5"/>
      <c r="AL426" s="32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  <c r="EB426" s="9"/>
      <c r="EC426" s="9"/>
      <c r="ED426" s="9"/>
      <c r="EE426" s="9"/>
      <c r="EF426" s="9"/>
      <c r="EG426" s="9"/>
      <c r="EH426" s="9"/>
      <c r="EI426" s="9"/>
      <c r="EJ426" s="9"/>
      <c r="EK426" s="9"/>
      <c r="EL426" s="9"/>
      <c r="EM426" s="9"/>
      <c r="EN426" s="9"/>
      <c r="EO426" s="9"/>
      <c r="EP426" s="9"/>
      <c r="EQ426" s="9"/>
    </row>
    <row r="427" spans="2:147" ht="15.75">
      <c r="B427" s="13"/>
      <c r="C427" s="31"/>
      <c r="D427" s="32"/>
      <c r="G427" s="13" t="s">
        <v>4086</v>
      </c>
      <c r="H427" s="13" t="s">
        <v>1349</v>
      </c>
      <c r="I427" s="13" t="s">
        <v>1350</v>
      </c>
      <c r="L427" s="13" t="s">
        <v>830</v>
      </c>
      <c r="M427" s="31">
        <v>78759</v>
      </c>
      <c r="N427" s="40">
        <v>256</v>
      </c>
      <c r="O427" s="51">
        <v>32.3</v>
      </c>
      <c r="P427" s="30">
        <v>34149</v>
      </c>
      <c r="Q427" s="30">
        <v>35325</v>
      </c>
      <c r="R427" s="30"/>
      <c r="S427" s="31" t="s">
        <v>1317</v>
      </c>
      <c r="T427" s="31" t="s">
        <v>1214</v>
      </c>
      <c r="U427" s="31" t="s">
        <v>3304</v>
      </c>
      <c r="V427" s="31" t="s">
        <v>3510</v>
      </c>
      <c r="AD427" s="7"/>
      <c r="AE427" s="7"/>
      <c r="AF427" s="35"/>
      <c r="AG427" s="7"/>
      <c r="AH427" s="5"/>
      <c r="AI427" s="9"/>
      <c r="AJ427" s="9"/>
      <c r="AK427" s="5"/>
      <c r="AL427" s="32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  <c r="EB427" s="9"/>
      <c r="EC427" s="9"/>
      <c r="ED427" s="9"/>
      <c r="EE427" s="9"/>
      <c r="EF427" s="9"/>
      <c r="EG427" s="9"/>
      <c r="EH427" s="9"/>
      <c r="EI427" s="9"/>
      <c r="EJ427" s="9"/>
      <c r="EK427" s="9"/>
      <c r="EL427" s="9"/>
      <c r="EM427" s="9"/>
      <c r="EN427" s="9"/>
      <c r="EO427" s="9"/>
      <c r="EP427" s="9"/>
      <c r="EQ427" s="9"/>
    </row>
    <row r="428" spans="2:147" ht="15.75">
      <c r="B428" s="13"/>
      <c r="C428" s="31"/>
      <c r="D428" s="32"/>
      <c r="E428" s="56" t="s">
        <v>3498</v>
      </c>
      <c r="G428" s="54" t="s">
        <v>717</v>
      </c>
      <c r="H428" s="54" t="s">
        <v>3105</v>
      </c>
      <c r="I428" s="54" t="s">
        <v>3421</v>
      </c>
      <c r="J428" s="91">
        <v>389204</v>
      </c>
      <c r="K428" s="91"/>
      <c r="L428" s="54" t="s">
        <v>3421</v>
      </c>
      <c r="M428" s="91">
        <v>78703</v>
      </c>
      <c r="N428" s="91">
        <v>175</v>
      </c>
      <c r="O428" s="98">
        <v>2.22</v>
      </c>
      <c r="P428" s="57">
        <v>39145</v>
      </c>
      <c r="Q428" s="57">
        <v>39387</v>
      </c>
      <c r="R428" s="92" t="s">
        <v>1600</v>
      </c>
      <c r="S428" s="92" t="s">
        <v>582</v>
      </c>
      <c r="T428" s="31" t="s">
        <v>3219</v>
      </c>
      <c r="U428" s="31" t="s">
        <v>3304</v>
      </c>
      <c r="V428" s="92" t="s">
        <v>2259</v>
      </c>
      <c r="AD428" s="7"/>
      <c r="AE428" s="7"/>
      <c r="AF428" s="35"/>
      <c r="AG428" s="7"/>
      <c r="AH428" s="5"/>
      <c r="AI428" s="9"/>
      <c r="AJ428" s="9"/>
      <c r="AK428" s="5"/>
      <c r="AL428" s="32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  <c r="EB428" s="9"/>
      <c r="EC428" s="9"/>
      <c r="ED428" s="9"/>
      <c r="EE428" s="9"/>
      <c r="EF428" s="9"/>
      <c r="EG428" s="9"/>
      <c r="EH428" s="9"/>
      <c r="EI428" s="9"/>
      <c r="EJ428" s="9"/>
      <c r="EK428" s="9"/>
      <c r="EL428" s="9"/>
      <c r="EM428" s="9"/>
      <c r="EN428" s="9"/>
      <c r="EO428" s="9"/>
      <c r="EP428" s="9"/>
      <c r="EQ428" s="9"/>
    </row>
    <row r="429" spans="2:147" ht="15.75">
      <c r="B429" s="13"/>
      <c r="C429" s="31"/>
      <c r="D429" s="32"/>
      <c r="E429" s="32" t="s">
        <v>2040</v>
      </c>
      <c r="G429" s="125" t="s">
        <v>3700</v>
      </c>
      <c r="H429" s="13" t="s">
        <v>2041</v>
      </c>
      <c r="I429" s="13" t="s">
        <v>41</v>
      </c>
      <c r="J429" s="31">
        <v>624290</v>
      </c>
      <c r="M429" s="31">
        <v>78701</v>
      </c>
      <c r="N429" s="31">
        <v>221</v>
      </c>
      <c r="O429" s="51">
        <v>1.26</v>
      </c>
      <c r="P429" s="57">
        <v>39514</v>
      </c>
      <c r="Q429" s="13"/>
      <c r="R429" s="126" t="s">
        <v>1547</v>
      </c>
      <c r="S429" s="31" t="s">
        <v>780</v>
      </c>
      <c r="T429" s="31" t="s">
        <v>781</v>
      </c>
      <c r="U429" s="126" t="s">
        <v>554</v>
      </c>
      <c r="V429" s="31" t="s">
        <v>3888</v>
      </c>
      <c r="AD429" s="7"/>
      <c r="AE429" s="7"/>
      <c r="AF429" s="35"/>
      <c r="AG429" s="7"/>
      <c r="AH429" s="5"/>
      <c r="AI429" s="9"/>
      <c r="AJ429" s="9"/>
      <c r="AK429" s="5"/>
      <c r="AL429" s="32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</row>
    <row r="430" spans="2:147" ht="15.75">
      <c r="B430" s="13"/>
      <c r="C430" s="31"/>
      <c r="D430" s="32"/>
      <c r="E430" s="58">
        <v>287670</v>
      </c>
      <c r="G430" s="54" t="s">
        <v>752</v>
      </c>
      <c r="H430" s="55" t="s">
        <v>1769</v>
      </c>
      <c r="I430" s="54" t="s">
        <v>753</v>
      </c>
      <c r="J430" s="91"/>
      <c r="K430" s="91"/>
      <c r="L430" s="54" t="s">
        <v>753</v>
      </c>
      <c r="M430" s="31">
        <v>78746</v>
      </c>
      <c r="N430" s="91">
        <v>175</v>
      </c>
      <c r="O430" s="98">
        <v>16.499</v>
      </c>
      <c r="P430" s="57">
        <v>38700</v>
      </c>
      <c r="Q430" s="57">
        <v>38994</v>
      </c>
      <c r="R430" s="31" t="s">
        <v>4328</v>
      </c>
      <c r="S430" s="92" t="s">
        <v>1770</v>
      </c>
      <c r="T430" s="31" t="s">
        <v>1771</v>
      </c>
      <c r="U430" s="31" t="s">
        <v>3304</v>
      </c>
      <c r="V430" s="31" t="s">
        <v>3600</v>
      </c>
      <c r="AD430" s="7"/>
      <c r="AE430" s="7"/>
      <c r="AF430" s="35"/>
      <c r="AG430" s="7"/>
      <c r="AH430" s="5"/>
      <c r="AI430" s="9"/>
      <c r="AJ430" s="9"/>
      <c r="AK430" s="5"/>
      <c r="AL430" s="32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</row>
    <row r="431" spans="2:147" ht="15.75">
      <c r="B431" s="13"/>
      <c r="C431" s="31"/>
      <c r="D431" s="32"/>
      <c r="G431" s="13" t="s">
        <v>1351</v>
      </c>
      <c r="H431" s="13" t="s">
        <v>1352</v>
      </c>
      <c r="I431" s="13" t="s">
        <v>1353</v>
      </c>
      <c r="L431" s="13" t="s">
        <v>831</v>
      </c>
      <c r="M431" s="31">
        <v>78735</v>
      </c>
      <c r="N431" s="40">
        <v>390</v>
      </c>
      <c r="O431" s="51">
        <v>30.81</v>
      </c>
      <c r="P431" s="30">
        <v>34670</v>
      </c>
      <c r="Q431" s="30">
        <v>34961</v>
      </c>
      <c r="R431" s="30"/>
      <c r="S431" s="31" t="s">
        <v>2538</v>
      </c>
      <c r="T431" s="31" t="s">
        <v>2539</v>
      </c>
      <c r="U431" s="31" t="s">
        <v>3304</v>
      </c>
      <c r="V431" s="31" t="s">
        <v>3516</v>
      </c>
      <c r="AD431" s="7"/>
      <c r="AE431" s="7"/>
      <c r="AF431" s="35"/>
      <c r="AG431" s="7"/>
      <c r="AH431" s="5"/>
      <c r="AI431" s="9"/>
      <c r="AJ431" s="9"/>
      <c r="AK431" s="5"/>
      <c r="AL431" s="32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  <c r="EB431" s="9"/>
      <c r="EC431" s="9"/>
      <c r="ED431" s="9"/>
      <c r="EE431" s="9"/>
      <c r="EF431" s="9"/>
      <c r="EG431" s="9"/>
      <c r="EH431" s="9"/>
      <c r="EI431" s="9"/>
      <c r="EJ431" s="9"/>
      <c r="EK431" s="9"/>
      <c r="EL431" s="9"/>
      <c r="EM431" s="9"/>
      <c r="EN431" s="9"/>
      <c r="EO431" s="9"/>
      <c r="EP431" s="9"/>
      <c r="EQ431" s="9"/>
    </row>
    <row r="432" spans="1:147" ht="15.75">
      <c r="A432" s="124"/>
      <c r="B432" s="13"/>
      <c r="C432" s="125"/>
      <c r="D432" s="32"/>
      <c r="E432" s="32">
        <v>107543</v>
      </c>
      <c r="G432" s="13" t="s">
        <v>666</v>
      </c>
      <c r="H432" s="13" t="s">
        <v>3181</v>
      </c>
      <c r="I432" s="13" t="s">
        <v>1675</v>
      </c>
      <c r="L432" s="13" t="s">
        <v>832</v>
      </c>
      <c r="M432" s="31">
        <v>78750</v>
      </c>
      <c r="N432" s="40">
        <v>59</v>
      </c>
      <c r="O432" s="51">
        <v>3.52</v>
      </c>
      <c r="P432" s="30">
        <v>36444</v>
      </c>
      <c r="Q432" s="30">
        <v>36584</v>
      </c>
      <c r="R432" s="30"/>
      <c r="S432" s="31" t="s">
        <v>667</v>
      </c>
      <c r="T432" s="31" t="s">
        <v>671</v>
      </c>
      <c r="U432" s="31" t="s">
        <v>3304</v>
      </c>
      <c r="V432" s="31" t="s">
        <v>2816</v>
      </c>
      <c r="AD432" s="7"/>
      <c r="AE432" s="7"/>
      <c r="AF432" s="35"/>
      <c r="AG432" s="7"/>
      <c r="AH432" s="5"/>
      <c r="AI432" s="9"/>
      <c r="AJ432" s="9"/>
      <c r="AK432" s="5"/>
      <c r="AL432" s="32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  <c r="EB432" s="9"/>
      <c r="EC432" s="9"/>
      <c r="ED432" s="9"/>
      <c r="EE432" s="9"/>
      <c r="EF432" s="9"/>
      <c r="EG432" s="9"/>
      <c r="EH432" s="9"/>
      <c r="EI432" s="9"/>
      <c r="EJ432" s="9"/>
      <c r="EK432" s="9"/>
      <c r="EL432" s="9"/>
      <c r="EM432" s="9"/>
      <c r="EN432" s="9"/>
      <c r="EO432" s="9"/>
      <c r="EP432" s="9"/>
      <c r="EQ432" s="9"/>
    </row>
    <row r="433" spans="2:147" ht="15.75">
      <c r="B433" s="13"/>
      <c r="C433" s="31"/>
      <c r="D433" s="32"/>
      <c r="G433" s="13" t="s">
        <v>1354</v>
      </c>
      <c r="H433" s="13" t="s">
        <v>1355</v>
      </c>
      <c r="I433" s="13" t="s">
        <v>1356</v>
      </c>
      <c r="L433" s="13" t="s">
        <v>833</v>
      </c>
      <c r="M433" s="31">
        <v>78724</v>
      </c>
      <c r="N433" s="40">
        <v>200</v>
      </c>
      <c r="O433" s="51">
        <v>24.2</v>
      </c>
      <c r="P433" s="30">
        <v>35468</v>
      </c>
      <c r="Q433" s="30">
        <v>35726</v>
      </c>
      <c r="R433" s="30"/>
      <c r="S433" s="31" t="s">
        <v>1357</v>
      </c>
      <c r="T433" s="31" t="s">
        <v>1358</v>
      </c>
      <c r="U433" s="31" t="s">
        <v>3304</v>
      </c>
      <c r="V433" s="31" t="s">
        <v>3525</v>
      </c>
      <c r="AD433" s="7"/>
      <c r="AE433" s="7"/>
      <c r="AF433" s="35"/>
      <c r="AG433" s="7"/>
      <c r="AH433" s="5"/>
      <c r="AI433" s="9"/>
      <c r="AJ433" s="9"/>
      <c r="AK433" s="5"/>
      <c r="AL433" s="32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  <c r="EB433" s="9"/>
      <c r="EC433" s="9"/>
      <c r="ED433" s="9"/>
      <c r="EE433" s="9"/>
      <c r="EF433" s="9"/>
      <c r="EG433" s="9"/>
      <c r="EH433" s="9"/>
      <c r="EI433" s="9"/>
      <c r="EJ433" s="9"/>
      <c r="EK433" s="9"/>
      <c r="EL433" s="9"/>
      <c r="EM433" s="9"/>
      <c r="EN433" s="9"/>
      <c r="EO433" s="9"/>
      <c r="EP433" s="9"/>
      <c r="EQ433" s="9"/>
    </row>
    <row r="434" spans="2:147" ht="15.75">
      <c r="B434" s="13"/>
      <c r="C434" s="31"/>
      <c r="D434" s="32"/>
      <c r="E434" s="124">
        <v>10605889</v>
      </c>
      <c r="F434" s="13"/>
      <c r="G434" s="125" t="s">
        <v>209</v>
      </c>
      <c r="H434" s="125" t="s">
        <v>522</v>
      </c>
      <c r="I434" s="125" t="s">
        <v>208</v>
      </c>
      <c r="J434" s="126">
        <v>732962</v>
      </c>
      <c r="K434" s="13"/>
      <c r="M434" s="126" t="s">
        <v>539</v>
      </c>
      <c r="N434" s="31">
        <v>202</v>
      </c>
      <c r="O434" s="130">
        <v>2.3553</v>
      </c>
      <c r="P434" s="127">
        <v>40709</v>
      </c>
      <c r="Q434" s="127">
        <v>40882</v>
      </c>
      <c r="R434" s="126" t="s">
        <v>4328</v>
      </c>
      <c r="S434" s="126" t="s">
        <v>2515</v>
      </c>
      <c r="T434" s="126" t="s">
        <v>218</v>
      </c>
      <c r="U434" s="31" t="s">
        <v>3304</v>
      </c>
      <c r="V434" s="31" t="s">
        <v>3129</v>
      </c>
      <c r="AD434" s="7"/>
      <c r="AE434" s="7"/>
      <c r="AF434" s="35"/>
      <c r="AG434" s="7"/>
      <c r="AH434" s="5"/>
      <c r="AI434" s="9"/>
      <c r="AJ434" s="9"/>
      <c r="AK434" s="5"/>
      <c r="AL434" s="32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  <c r="EB434" s="9"/>
      <c r="EC434" s="9"/>
      <c r="ED434" s="9"/>
      <c r="EE434" s="9"/>
      <c r="EF434" s="9"/>
      <c r="EG434" s="9"/>
      <c r="EH434" s="9"/>
      <c r="EI434" s="9"/>
      <c r="EJ434" s="9"/>
      <c r="EK434" s="9"/>
      <c r="EL434" s="9"/>
      <c r="EM434" s="9"/>
      <c r="EN434" s="9"/>
      <c r="EO434" s="9"/>
      <c r="EP434" s="9"/>
      <c r="EQ434" s="9"/>
    </row>
    <row r="435" spans="2:147" ht="15.75">
      <c r="B435" s="13"/>
      <c r="C435" s="31"/>
      <c r="D435" s="32"/>
      <c r="E435" s="124" t="s">
        <v>5080</v>
      </c>
      <c r="F435" s="13"/>
      <c r="G435" s="125" t="s">
        <v>5048</v>
      </c>
      <c r="H435" s="125" t="s">
        <v>5079</v>
      </c>
      <c r="I435" s="13" t="s">
        <v>4914</v>
      </c>
      <c r="J435" s="126">
        <v>143516</v>
      </c>
      <c r="K435" s="13"/>
      <c r="M435" s="126">
        <v>78704</v>
      </c>
      <c r="N435" s="4">
        <v>8</v>
      </c>
      <c r="O435" s="51">
        <v>0.45</v>
      </c>
      <c r="P435" s="127">
        <v>41424</v>
      </c>
      <c r="Q435" s="127">
        <v>41918</v>
      </c>
      <c r="R435" s="31" t="s">
        <v>259</v>
      </c>
      <c r="S435" s="31" t="s">
        <v>4756</v>
      </c>
      <c r="T435" s="31" t="s">
        <v>4683</v>
      </c>
      <c r="U435" s="31" t="s">
        <v>3304</v>
      </c>
      <c r="V435" s="92" t="s">
        <v>4792</v>
      </c>
      <c r="AD435" s="7"/>
      <c r="AE435" s="7"/>
      <c r="AF435" s="35"/>
      <c r="AG435" s="7"/>
      <c r="AH435" s="5"/>
      <c r="AI435" s="9"/>
      <c r="AJ435" s="9"/>
      <c r="AK435" s="5"/>
      <c r="AL435" s="32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  <c r="EB435" s="9"/>
      <c r="EC435" s="9"/>
      <c r="ED435" s="9"/>
      <c r="EE435" s="9"/>
      <c r="EF435" s="9"/>
      <c r="EG435" s="9"/>
      <c r="EH435" s="9"/>
      <c r="EI435" s="9"/>
      <c r="EJ435" s="9"/>
      <c r="EK435" s="9"/>
      <c r="EL435" s="9"/>
      <c r="EM435" s="9"/>
      <c r="EN435" s="9"/>
      <c r="EO435" s="9"/>
      <c r="EP435" s="9"/>
      <c r="EQ435" s="9"/>
    </row>
    <row r="436" spans="2:147" ht="15.75">
      <c r="B436" s="13"/>
      <c r="C436" s="31"/>
      <c r="D436" s="32"/>
      <c r="E436" s="124">
        <v>11558927</v>
      </c>
      <c r="G436" s="125" t="s">
        <v>5904</v>
      </c>
      <c r="H436" s="125" t="s">
        <v>5905</v>
      </c>
      <c r="I436" s="125" t="s">
        <v>5906</v>
      </c>
      <c r="J436" s="126">
        <v>5356542</v>
      </c>
      <c r="K436" s="13"/>
      <c r="M436" s="126" t="s">
        <v>202</v>
      </c>
      <c r="N436" s="31">
        <v>292</v>
      </c>
      <c r="O436" s="130">
        <v>14.34</v>
      </c>
      <c r="P436" s="127">
        <v>42552</v>
      </c>
      <c r="Q436" s="13"/>
      <c r="R436" s="31" t="s">
        <v>1871</v>
      </c>
      <c r="S436" s="126" t="s">
        <v>5820</v>
      </c>
      <c r="T436" s="126" t="s">
        <v>5819</v>
      </c>
      <c r="U436" s="126" t="s">
        <v>907</v>
      </c>
      <c r="V436" s="31" t="s">
        <v>5992</v>
      </c>
      <c r="AD436" s="7"/>
      <c r="AE436" s="7"/>
      <c r="AF436" s="35"/>
      <c r="AG436" s="7"/>
      <c r="AH436" s="5"/>
      <c r="AI436" s="9"/>
      <c r="AJ436" s="9"/>
      <c r="AK436" s="5"/>
      <c r="AL436" s="32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  <c r="EB436" s="9"/>
      <c r="EC436" s="9"/>
      <c r="ED436" s="9"/>
      <c r="EE436" s="9"/>
      <c r="EF436" s="9"/>
      <c r="EG436" s="9"/>
      <c r="EH436" s="9"/>
      <c r="EI436" s="9"/>
      <c r="EJ436" s="9"/>
      <c r="EK436" s="9"/>
      <c r="EL436" s="9"/>
      <c r="EM436" s="9"/>
      <c r="EN436" s="9"/>
      <c r="EO436" s="9"/>
      <c r="EP436" s="9"/>
      <c r="EQ436" s="9"/>
    </row>
    <row r="437" spans="2:147" ht="15.75">
      <c r="B437" s="13"/>
      <c r="C437" s="31"/>
      <c r="D437" s="32"/>
      <c r="E437" s="153">
        <v>11535355</v>
      </c>
      <c r="F437" s="154"/>
      <c r="G437" s="155" t="s">
        <v>5808</v>
      </c>
      <c r="H437" s="155" t="s">
        <v>5843</v>
      </c>
      <c r="I437" s="155" t="s">
        <v>5807</v>
      </c>
      <c r="J437" s="156">
        <v>5341282</v>
      </c>
      <c r="K437" s="154"/>
      <c r="L437" s="154"/>
      <c r="M437" s="156" t="s">
        <v>202</v>
      </c>
      <c r="N437" s="157">
        <v>90</v>
      </c>
      <c r="O437" s="160">
        <v>6.87</v>
      </c>
      <c r="P437" s="158">
        <v>42509</v>
      </c>
      <c r="Q437" s="154"/>
      <c r="R437" s="156" t="s">
        <v>4463</v>
      </c>
      <c r="S437" s="156" t="s">
        <v>5171</v>
      </c>
      <c r="T437" s="156" t="s">
        <v>5153</v>
      </c>
      <c r="U437" s="156" t="s">
        <v>907</v>
      </c>
      <c r="V437" s="157" t="s">
        <v>5850</v>
      </c>
      <c r="AD437" s="7"/>
      <c r="AE437" s="7"/>
      <c r="AF437" s="35"/>
      <c r="AG437" s="7"/>
      <c r="AH437" s="5"/>
      <c r="AI437" s="9"/>
      <c r="AJ437" s="9"/>
      <c r="AK437" s="5"/>
      <c r="AL437" s="32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</row>
    <row r="438" spans="2:147" ht="15.75">
      <c r="B438" s="124"/>
      <c r="C438" s="31"/>
      <c r="D438" s="32"/>
      <c r="E438" s="153">
        <v>10383167</v>
      </c>
      <c r="F438" s="154"/>
      <c r="G438" s="155" t="s">
        <v>2169</v>
      </c>
      <c r="H438" s="155" t="s">
        <v>2504</v>
      </c>
      <c r="I438" s="155" t="s">
        <v>2505</v>
      </c>
      <c r="J438" s="156">
        <v>817730</v>
      </c>
      <c r="K438" s="154"/>
      <c r="L438" s="154"/>
      <c r="M438" s="156">
        <v>78704</v>
      </c>
      <c r="N438" s="156">
        <v>10</v>
      </c>
      <c r="O438" s="160">
        <v>1.1</v>
      </c>
      <c r="P438" s="173">
        <v>40178</v>
      </c>
      <c r="Q438" s="173">
        <v>40497</v>
      </c>
      <c r="R438" s="157"/>
      <c r="S438" s="156" t="s">
        <v>3030</v>
      </c>
      <c r="T438" s="156" t="s">
        <v>4153</v>
      </c>
      <c r="U438" s="156" t="s">
        <v>3304</v>
      </c>
      <c r="V438" s="157" t="s">
        <v>3543</v>
      </c>
      <c r="AD438" s="7"/>
      <c r="AE438" s="7"/>
      <c r="AF438" s="35"/>
      <c r="AG438" s="7"/>
      <c r="AH438" s="5"/>
      <c r="AI438" s="9"/>
      <c r="AJ438" s="9"/>
      <c r="AK438" s="5"/>
      <c r="AL438" s="32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</row>
    <row r="439" spans="2:147" ht="15.75">
      <c r="B439" s="13"/>
      <c r="C439" s="31"/>
      <c r="D439" s="32"/>
      <c r="G439" s="13" t="s">
        <v>358</v>
      </c>
      <c r="H439" s="13" t="s">
        <v>359</v>
      </c>
      <c r="I439" s="13" t="s">
        <v>360</v>
      </c>
      <c r="J439" s="126">
        <v>817694</v>
      </c>
      <c r="M439" s="31">
        <v>78704</v>
      </c>
      <c r="N439" s="40">
        <v>10</v>
      </c>
      <c r="O439" s="51">
        <v>1.1</v>
      </c>
      <c r="P439" s="30">
        <v>35955</v>
      </c>
      <c r="Q439" s="30">
        <v>36124</v>
      </c>
      <c r="R439" s="30"/>
      <c r="S439" s="31" t="s">
        <v>1359</v>
      </c>
      <c r="T439" s="31" t="s">
        <v>1360</v>
      </c>
      <c r="U439" s="31" t="s">
        <v>3304</v>
      </c>
      <c r="V439" s="31" t="s">
        <v>3530</v>
      </c>
      <c r="AD439" s="7"/>
      <c r="AE439" s="7"/>
      <c r="AF439" s="35"/>
      <c r="AG439" s="7"/>
      <c r="AH439" s="5"/>
      <c r="AI439" s="9"/>
      <c r="AJ439" s="9"/>
      <c r="AK439" s="5"/>
      <c r="AL439" s="32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</row>
    <row r="440" spans="2:147" ht="15.75">
      <c r="B440" s="13"/>
      <c r="C440" s="31"/>
      <c r="D440" s="32"/>
      <c r="E440" s="58">
        <v>305479</v>
      </c>
      <c r="G440" s="58" t="s">
        <v>2404</v>
      </c>
      <c r="H440" s="58" t="s">
        <v>1280</v>
      </c>
      <c r="I440" s="58" t="s">
        <v>2405</v>
      </c>
      <c r="J440" s="91"/>
      <c r="K440" s="91"/>
      <c r="L440" s="58" t="s">
        <v>2405</v>
      </c>
      <c r="M440" s="91">
        <v>78704</v>
      </c>
      <c r="N440" s="91">
        <v>10</v>
      </c>
      <c r="O440" s="98">
        <v>1.06</v>
      </c>
      <c r="P440" s="112">
        <v>38995</v>
      </c>
      <c r="Q440" s="58"/>
      <c r="R440" s="91" t="s">
        <v>4076</v>
      </c>
      <c r="S440" s="91" t="s">
        <v>1545</v>
      </c>
      <c r="T440" s="91" t="s">
        <v>1546</v>
      </c>
      <c r="U440" s="92" t="s">
        <v>554</v>
      </c>
      <c r="V440" s="31" t="s">
        <v>4325</v>
      </c>
      <c r="AD440" s="7"/>
      <c r="AE440" s="7"/>
      <c r="AF440" s="35"/>
      <c r="AG440" s="7"/>
      <c r="AH440" s="5"/>
      <c r="AI440" s="9"/>
      <c r="AJ440" s="9"/>
      <c r="AK440" s="5"/>
      <c r="AL440" s="32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</row>
    <row r="441" spans="2:147" ht="15.75">
      <c r="B441" s="13"/>
      <c r="C441" s="31"/>
      <c r="D441" s="32"/>
      <c r="E441" s="56" t="s">
        <v>1732</v>
      </c>
      <c r="G441" s="13" t="s">
        <v>638</v>
      </c>
      <c r="H441" s="13" t="s">
        <v>1733</v>
      </c>
      <c r="I441" s="13" t="s">
        <v>792</v>
      </c>
      <c r="J441" s="31">
        <v>427976</v>
      </c>
      <c r="L441" s="54" t="s">
        <v>3837</v>
      </c>
      <c r="M441" s="31">
        <v>78703</v>
      </c>
      <c r="N441" s="31">
        <v>160</v>
      </c>
      <c r="O441" s="51">
        <v>1.85</v>
      </c>
      <c r="P441" s="57">
        <v>38349</v>
      </c>
      <c r="Q441" s="57">
        <v>38630</v>
      </c>
      <c r="R441" s="31" t="s">
        <v>1685</v>
      </c>
      <c r="S441" s="31" t="s">
        <v>585</v>
      </c>
      <c r="T441" s="31" t="s">
        <v>586</v>
      </c>
      <c r="U441" s="31" t="s">
        <v>3304</v>
      </c>
      <c r="V441" s="31" t="s">
        <v>589</v>
      </c>
      <c r="AD441" s="7"/>
      <c r="AE441" s="7"/>
      <c r="AF441" s="35"/>
      <c r="AG441" s="7"/>
      <c r="AH441" s="5"/>
      <c r="AI441" s="9"/>
      <c r="AJ441" s="9"/>
      <c r="AK441" s="5"/>
      <c r="AL441" s="32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</row>
    <row r="442" spans="1:147" ht="15.75">
      <c r="A442" s="124"/>
      <c r="B442" s="125"/>
      <c r="C442" s="124"/>
      <c r="D442" s="32"/>
      <c r="E442" s="56">
        <v>10508103</v>
      </c>
      <c r="G442" s="13" t="s">
        <v>2201</v>
      </c>
      <c r="H442" s="13" t="s">
        <v>2202</v>
      </c>
      <c r="I442" s="13" t="s">
        <v>2203</v>
      </c>
      <c r="J442" s="31">
        <v>614122</v>
      </c>
      <c r="L442" s="54"/>
      <c r="M442" s="31">
        <v>78705</v>
      </c>
      <c r="N442" s="31">
        <f>53+21+32+16+12</f>
        <v>134</v>
      </c>
      <c r="O442" s="51">
        <v>1.13</v>
      </c>
      <c r="P442" s="57">
        <v>40478</v>
      </c>
      <c r="Q442" s="57">
        <v>40623</v>
      </c>
      <c r="R442" s="31" t="s">
        <v>3720</v>
      </c>
      <c r="S442" s="31" t="s">
        <v>2204</v>
      </c>
      <c r="T442" s="31" t="s">
        <v>2205</v>
      </c>
      <c r="U442" s="31" t="s">
        <v>3304</v>
      </c>
      <c r="V442" s="31" t="s">
        <v>2555</v>
      </c>
      <c r="AD442" s="7"/>
      <c r="AE442" s="7"/>
      <c r="AF442" s="35"/>
      <c r="AG442" s="7"/>
      <c r="AH442" s="5"/>
      <c r="AI442" s="9"/>
      <c r="AJ442" s="9"/>
      <c r="AK442" s="5"/>
      <c r="AL442" s="32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</row>
    <row r="443" spans="4:147" ht="15.75">
      <c r="D443" s="32"/>
      <c r="G443" s="13" t="s">
        <v>1366</v>
      </c>
      <c r="H443" s="13" t="s">
        <v>1367</v>
      </c>
      <c r="I443" s="13" t="s">
        <v>1368</v>
      </c>
      <c r="L443" s="13" t="s">
        <v>835</v>
      </c>
      <c r="M443" s="31">
        <v>78759</v>
      </c>
      <c r="N443" s="40">
        <v>405</v>
      </c>
      <c r="O443" s="51">
        <v>14.42</v>
      </c>
      <c r="P443" s="30">
        <v>34204</v>
      </c>
      <c r="Q443" s="30">
        <v>34383</v>
      </c>
      <c r="R443" s="30"/>
      <c r="S443" s="31" t="s">
        <v>1369</v>
      </c>
      <c r="T443" s="31" t="s">
        <v>1370</v>
      </c>
      <c r="U443" s="31" t="s">
        <v>3304</v>
      </c>
      <c r="V443" s="31" t="s">
        <v>3511</v>
      </c>
      <c r="AD443" s="7"/>
      <c r="AE443" s="7"/>
      <c r="AF443" s="35"/>
      <c r="AG443" s="7"/>
      <c r="AH443" s="5"/>
      <c r="AI443" s="9"/>
      <c r="AJ443" s="9"/>
      <c r="AK443" s="5"/>
      <c r="AL443" s="32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</row>
    <row r="444" spans="2:147" ht="15.75">
      <c r="B444" s="13"/>
      <c r="C444" s="31"/>
      <c r="D444" s="32"/>
      <c r="E444" s="124">
        <v>10944407</v>
      </c>
      <c r="F444" s="13"/>
      <c r="G444" s="13" t="s">
        <v>4727</v>
      </c>
      <c r="H444" s="125" t="s">
        <v>5993</v>
      </c>
      <c r="I444" s="13" t="s">
        <v>4728</v>
      </c>
      <c r="J444" s="126">
        <v>5066941</v>
      </c>
      <c r="K444" s="13"/>
      <c r="M444" s="126">
        <v>78701</v>
      </c>
      <c r="N444" s="4">
        <v>429</v>
      </c>
      <c r="O444" s="51">
        <v>1.775</v>
      </c>
      <c r="P444" s="127">
        <v>41400</v>
      </c>
      <c r="Q444" s="194" t="s">
        <v>4993</v>
      </c>
      <c r="R444" s="31" t="s">
        <v>4076</v>
      </c>
      <c r="S444" s="31" t="s">
        <v>4750</v>
      </c>
      <c r="T444" s="31" t="s">
        <v>2224</v>
      </c>
      <c r="U444" s="31" t="s">
        <v>3304</v>
      </c>
      <c r="V444" s="92" t="s">
        <v>4792</v>
      </c>
      <c r="AD444" s="7"/>
      <c r="AE444" s="7"/>
      <c r="AF444" s="35"/>
      <c r="AG444" s="7"/>
      <c r="AH444" s="5"/>
      <c r="AI444" s="9"/>
      <c r="AJ444" s="9"/>
      <c r="AK444" s="5"/>
      <c r="AL444" s="32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</row>
    <row r="445" spans="2:147" ht="15.75">
      <c r="B445" s="13"/>
      <c r="C445" s="31"/>
      <c r="D445" s="32"/>
      <c r="E445" s="124" t="s">
        <v>4500</v>
      </c>
      <c r="F445" s="13"/>
      <c r="G445" s="125" t="s">
        <v>4473</v>
      </c>
      <c r="H445" s="125" t="s">
        <v>1303</v>
      </c>
      <c r="I445" s="125" t="s">
        <v>4154</v>
      </c>
      <c r="J445" s="126">
        <v>232472</v>
      </c>
      <c r="K445" s="125"/>
      <c r="M445" s="126" t="s">
        <v>4155</v>
      </c>
      <c r="N445" s="31">
        <v>10</v>
      </c>
      <c r="O445" s="130">
        <v>1.08</v>
      </c>
      <c r="P445" s="127">
        <v>39766</v>
      </c>
      <c r="Q445" s="127">
        <v>40077</v>
      </c>
      <c r="R445" s="126" t="s">
        <v>259</v>
      </c>
      <c r="S445" s="126" t="s">
        <v>4156</v>
      </c>
      <c r="T445" s="126" t="s">
        <v>4157</v>
      </c>
      <c r="U445" s="126" t="s">
        <v>906</v>
      </c>
      <c r="V445" s="31" t="s">
        <v>2255</v>
      </c>
      <c r="AD445" s="7"/>
      <c r="AE445" s="7"/>
      <c r="AF445" s="35"/>
      <c r="AG445" s="7"/>
      <c r="AH445" s="5"/>
      <c r="AI445" s="9"/>
      <c r="AJ445" s="9"/>
      <c r="AK445" s="5"/>
      <c r="AL445" s="32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</row>
    <row r="446" spans="2:147" ht="15.75">
      <c r="B446" s="13"/>
      <c r="C446" s="31"/>
      <c r="D446" s="32"/>
      <c r="E446" s="124">
        <v>10956670</v>
      </c>
      <c r="F446" s="13"/>
      <c r="G446" s="13" t="s">
        <v>4725</v>
      </c>
      <c r="H446" s="125" t="s">
        <v>4726</v>
      </c>
      <c r="I446" s="13" t="s">
        <v>4913</v>
      </c>
      <c r="J446" s="126">
        <v>232472</v>
      </c>
      <c r="K446" s="13"/>
      <c r="M446" s="126">
        <v>78721</v>
      </c>
      <c r="N446" s="4">
        <v>12</v>
      </c>
      <c r="O446" s="51">
        <v>1.08</v>
      </c>
      <c r="P446" s="127">
        <v>41424</v>
      </c>
      <c r="Q446" s="152" t="s">
        <v>4994</v>
      </c>
      <c r="R446" s="31" t="s">
        <v>4463</v>
      </c>
      <c r="S446" s="31" t="s">
        <v>4748</v>
      </c>
      <c r="T446" s="31" t="s">
        <v>4749</v>
      </c>
      <c r="U446" s="126" t="s">
        <v>906</v>
      </c>
      <c r="V446" s="92" t="s">
        <v>4792</v>
      </c>
      <c r="AD446" s="7"/>
      <c r="AE446" s="7"/>
      <c r="AF446" s="35"/>
      <c r="AG446" s="7"/>
      <c r="AH446" s="5"/>
      <c r="AI446" s="9"/>
      <c r="AJ446" s="9"/>
      <c r="AK446" s="5"/>
      <c r="AL446" s="32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</row>
    <row r="447" spans="2:147" ht="15.75">
      <c r="B447" s="13"/>
      <c r="C447" s="31"/>
      <c r="D447" s="32"/>
      <c r="E447" s="124">
        <v>11335711</v>
      </c>
      <c r="F447" s="13"/>
      <c r="G447" s="125" t="s">
        <v>5393</v>
      </c>
      <c r="H447" s="125" t="s">
        <v>5288</v>
      </c>
      <c r="I447" s="125" t="s">
        <v>3432</v>
      </c>
      <c r="J447" s="126">
        <v>3118779</v>
      </c>
      <c r="K447" s="13"/>
      <c r="M447" s="126" t="s">
        <v>539</v>
      </c>
      <c r="N447" s="31">
        <v>78</v>
      </c>
      <c r="O447" s="130">
        <v>1.91</v>
      </c>
      <c r="P447" s="127">
        <v>42116</v>
      </c>
      <c r="Q447" s="127">
        <v>42381</v>
      </c>
      <c r="R447" s="126" t="s">
        <v>1028</v>
      </c>
      <c r="S447" s="126" t="s">
        <v>5431</v>
      </c>
      <c r="T447" s="126" t="s">
        <v>4428</v>
      </c>
      <c r="U447" s="126" t="s">
        <v>906</v>
      </c>
      <c r="V447" s="92" t="s">
        <v>5462</v>
      </c>
      <c r="AD447" s="7"/>
      <c r="AE447" s="7"/>
      <c r="AF447" s="35"/>
      <c r="AG447" s="7"/>
      <c r="AH447" s="5"/>
      <c r="AI447" s="9"/>
      <c r="AJ447" s="9"/>
      <c r="AK447" s="5"/>
      <c r="AL447" s="32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</row>
    <row r="448" spans="2:147" ht="15.75">
      <c r="B448" s="13"/>
      <c r="C448" s="31"/>
      <c r="D448" s="32"/>
      <c r="E448" s="56" t="s">
        <v>3033</v>
      </c>
      <c r="G448" s="54" t="s">
        <v>803</v>
      </c>
      <c r="H448" s="54" t="s">
        <v>3313</v>
      </c>
      <c r="I448" s="32" t="s">
        <v>1445</v>
      </c>
      <c r="J448" s="31">
        <v>3254605</v>
      </c>
      <c r="L448" s="54" t="s">
        <v>3314</v>
      </c>
      <c r="M448" s="31">
        <v>78741</v>
      </c>
      <c r="N448" s="31">
        <v>156</v>
      </c>
      <c r="O448" s="98">
        <v>8.54</v>
      </c>
      <c r="P448" s="57">
        <v>38932</v>
      </c>
      <c r="Q448" s="57">
        <v>39248</v>
      </c>
      <c r="R448" s="57" t="s">
        <v>2012</v>
      </c>
      <c r="S448" s="92" t="s">
        <v>3315</v>
      </c>
      <c r="T448" s="92" t="s">
        <v>3429</v>
      </c>
      <c r="U448" s="31" t="s">
        <v>177</v>
      </c>
      <c r="V448" s="31" t="s">
        <v>769</v>
      </c>
      <c r="AD448" s="7"/>
      <c r="AE448" s="7"/>
      <c r="AF448" s="35"/>
      <c r="AG448" s="7"/>
      <c r="AH448" s="5"/>
      <c r="AI448" s="9"/>
      <c r="AJ448" s="9"/>
      <c r="AK448" s="5"/>
      <c r="AL448" s="32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</row>
    <row r="449" spans="2:147" ht="15.75">
      <c r="B449" s="13"/>
      <c r="C449" s="31"/>
      <c r="D449" s="32"/>
      <c r="E449" s="32">
        <v>172975</v>
      </c>
      <c r="G449" s="13" t="s">
        <v>1257</v>
      </c>
      <c r="H449" s="13" t="s">
        <v>1072</v>
      </c>
      <c r="I449" s="13" t="s">
        <v>4009</v>
      </c>
      <c r="L449" s="13" t="s">
        <v>3093</v>
      </c>
      <c r="M449" s="7">
        <v>78741</v>
      </c>
      <c r="N449" s="40">
        <v>184</v>
      </c>
      <c r="O449" s="51">
        <v>10.8</v>
      </c>
      <c r="P449" s="30">
        <v>36986</v>
      </c>
      <c r="Q449" s="30">
        <v>37161</v>
      </c>
      <c r="R449" s="31" t="s">
        <v>745</v>
      </c>
      <c r="S449" s="31" t="s">
        <v>1258</v>
      </c>
      <c r="T449" s="31" t="s">
        <v>1259</v>
      </c>
      <c r="U449" s="31" t="s">
        <v>3304</v>
      </c>
      <c r="V449" s="31" t="s">
        <v>1082</v>
      </c>
      <c r="AD449" s="7"/>
      <c r="AE449" s="7"/>
      <c r="AF449" s="35"/>
      <c r="AG449" s="7"/>
      <c r="AH449" s="5"/>
      <c r="AI449" s="9"/>
      <c r="AJ449" s="9"/>
      <c r="AK449" s="5"/>
      <c r="AL449" s="32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</row>
    <row r="450" spans="1:147" ht="15.75">
      <c r="A450" s="32"/>
      <c r="B450" s="13"/>
      <c r="C450" s="13"/>
      <c r="D450" s="32"/>
      <c r="E450" s="124" t="s">
        <v>5518</v>
      </c>
      <c r="F450" s="13"/>
      <c r="G450" s="125" t="s">
        <v>5464</v>
      </c>
      <c r="H450" s="125" t="s">
        <v>4553</v>
      </c>
      <c r="I450" s="125" t="s">
        <v>4554</v>
      </c>
      <c r="J450" s="126">
        <v>3254605</v>
      </c>
      <c r="K450" s="13"/>
      <c r="M450" s="126" t="s">
        <v>4074</v>
      </c>
      <c r="N450" s="31">
        <v>156</v>
      </c>
      <c r="O450" s="130">
        <v>18.1</v>
      </c>
      <c r="P450" s="127">
        <v>41248</v>
      </c>
      <c r="Q450" s="127">
        <v>41578</v>
      </c>
      <c r="R450" s="31" t="s">
        <v>4076</v>
      </c>
      <c r="S450" s="126" t="s">
        <v>4601</v>
      </c>
      <c r="T450" s="126" t="s">
        <v>2223</v>
      </c>
      <c r="U450" s="31" t="s">
        <v>906</v>
      </c>
      <c r="V450" s="31" t="s">
        <v>4636</v>
      </c>
      <c r="AD450" s="7"/>
      <c r="AE450" s="7"/>
      <c r="AF450" s="35"/>
      <c r="AG450" s="7"/>
      <c r="AH450" s="5"/>
      <c r="AI450" s="9"/>
      <c r="AJ450" s="9"/>
      <c r="AK450" s="5"/>
      <c r="AL450" s="32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</row>
    <row r="451" spans="2:147" ht="15.75">
      <c r="B451" s="13"/>
      <c r="C451" s="31"/>
      <c r="D451" s="32"/>
      <c r="G451" s="13" t="s">
        <v>1371</v>
      </c>
      <c r="H451" s="13" t="s">
        <v>1372</v>
      </c>
      <c r="I451" s="13" t="s">
        <v>1373</v>
      </c>
      <c r="L451" s="13" t="s">
        <v>836</v>
      </c>
      <c r="M451" s="31">
        <v>78729</v>
      </c>
      <c r="N451" s="40">
        <v>60</v>
      </c>
      <c r="O451" s="51">
        <v>5</v>
      </c>
      <c r="P451" s="30">
        <v>34388</v>
      </c>
      <c r="Q451" s="30">
        <v>34740</v>
      </c>
      <c r="R451" s="30"/>
      <c r="S451" s="31" t="s">
        <v>1213</v>
      </c>
      <c r="T451" s="31" t="s">
        <v>1214</v>
      </c>
      <c r="U451" s="31" t="s">
        <v>3304</v>
      </c>
      <c r="V451" s="31" t="s">
        <v>3513</v>
      </c>
      <c r="AD451" s="7"/>
      <c r="AE451" s="7"/>
      <c r="AF451" s="35"/>
      <c r="AG451" s="7"/>
      <c r="AH451" s="5"/>
      <c r="AI451" s="9"/>
      <c r="AJ451" s="9"/>
      <c r="AK451" s="5"/>
      <c r="AL451" s="32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  <c r="EB451" s="9"/>
      <c r="EC451" s="9"/>
      <c r="ED451" s="9"/>
      <c r="EE451" s="9"/>
      <c r="EF451" s="9"/>
      <c r="EG451" s="9"/>
      <c r="EH451" s="9"/>
      <c r="EI451" s="9"/>
      <c r="EJ451" s="9"/>
      <c r="EK451" s="9"/>
      <c r="EL451" s="9"/>
      <c r="EM451" s="9"/>
      <c r="EN451" s="9"/>
      <c r="EO451" s="9"/>
      <c r="EP451" s="9"/>
      <c r="EQ451" s="9"/>
    </row>
    <row r="452" spans="2:147" ht="15.75">
      <c r="B452" s="13"/>
      <c r="C452" s="31"/>
      <c r="D452" s="32"/>
      <c r="E452" s="58">
        <v>245115</v>
      </c>
      <c r="G452" s="54" t="s">
        <v>3838</v>
      </c>
      <c r="H452" s="54" t="s">
        <v>3805</v>
      </c>
      <c r="I452" s="13" t="s">
        <v>793</v>
      </c>
      <c r="L452" s="54" t="s">
        <v>3839</v>
      </c>
      <c r="M452" s="31">
        <v>78705</v>
      </c>
      <c r="N452" s="31">
        <v>30</v>
      </c>
      <c r="O452" s="51">
        <v>1.37</v>
      </c>
      <c r="P452" s="57">
        <v>38349</v>
      </c>
      <c r="Q452" s="57">
        <v>38505</v>
      </c>
      <c r="R452" s="4" t="s">
        <v>4076</v>
      </c>
      <c r="S452" s="31" t="s">
        <v>587</v>
      </c>
      <c r="T452" s="31" t="s">
        <v>588</v>
      </c>
      <c r="U452" s="31" t="s">
        <v>3304</v>
      </c>
      <c r="V452" s="31" t="s">
        <v>589</v>
      </c>
      <c r="AD452" s="7"/>
      <c r="AE452" s="7"/>
      <c r="AF452" s="35"/>
      <c r="AG452" s="7"/>
      <c r="AH452" s="5"/>
      <c r="AI452" s="9"/>
      <c r="AJ452" s="9"/>
      <c r="AK452" s="5"/>
      <c r="AL452" s="32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  <c r="EB452" s="9"/>
      <c r="EC452" s="9"/>
      <c r="ED452" s="9"/>
      <c r="EE452" s="9"/>
      <c r="EF452" s="9"/>
      <c r="EG452" s="9"/>
      <c r="EH452" s="9"/>
      <c r="EI452" s="9"/>
      <c r="EJ452" s="9"/>
      <c r="EK452" s="9"/>
      <c r="EL452" s="9"/>
      <c r="EM452" s="9"/>
      <c r="EN452" s="9"/>
      <c r="EO452" s="9"/>
      <c r="EP452" s="9"/>
      <c r="EQ452" s="9"/>
    </row>
    <row r="453" spans="1:147" ht="15.75">
      <c r="A453" s="58"/>
      <c r="B453" s="31"/>
      <c r="D453" s="32"/>
      <c r="E453" s="58">
        <v>245819</v>
      </c>
      <c r="G453" s="54" t="s">
        <v>3563</v>
      </c>
      <c r="H453" s="54" t="s">
        <v>2197</v>
      </c>
      <c r="I453" s="54" t="s">
        <v>2198</v>
      </c>
      <c r="J453" s="91"/>
      <c r="K453" s="91"/>
      <c r="L453" s="13" t="s">
        <v>223</v>
      </c>
      <c r="M453" s="71">
        <v>78705</v>
      </c>
      <c r="N453" s="31">
        <v>74</v>
      </c>
      <c r="O453" s="51">
        <v>0.72</v>
      </c>
      <c r="P453" s="57">
        <v>38362</v>
      </c>
      <c r="Q453" s="57">
        <v>38454</v>
      </c>
      <c r="R453" s="31" t="s">
        <v>4076</v>
      </c>
      <c r="S453" s="31" t="s">
        <v>4250</v>
      </c>
      <c r="T453" s="84" t="s">
        <v>1384</v>
      </c>
      <c r="U453" s="31" t="s">
        <v>3304</v>
      </c>
      <c r="V453" s="31" t="s">
        <v>2447</v>
      </c>
      <c r="AD453" s="7"/>
      <c r="AE453" s="7"/>
      <c r="AF453" s="35"/>
      <c r="AG453" s="7"/>
      <c r="AH453" s="5"/>
      <c r="AI453" s="9"/>
      <c r="AJ453" s="9"/>
      <c r="AK453" s="5"/>
      <c r="AL453" s="32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  <c r="EB453" s="9"/>
      <c r="EC453" s="9"/>
      <c r="ED453" s="9"/>
      <c r="EE453" s="9"/>
      <c r="EF453" s="9"/>
      <c r="EG453" s="9"/>
      <c r="EH453" s="9"/>
      <c r="EI453" s="9"/>
      <c r="EJ453" s="9"/>
      <c r="EK453" s="9"/>
      <c r="EL453" s="9"/>
      <c r="EM453" s="9"/>
      <c r="EN453" s="9"/>
      <c r="EO453" s="9"/>
      <c r="EP453" s="9"/>
      <c r="EQ453" s="9"/>
    </row>
    <row r="454" spans="2:147" ht="15.75">
      <c r="B454" s="13"/>
      <c r="C454" s="31"/>
      <c r="D454" s="32"/>
      <c r="E454" s="70" t="s">
        <v>233</v>
      </c>
      <c r="G454" s="54" t="s">
        <v>235</v>
      </c>
      <c r="H454" s="66" t="s">
        <v>234</v>
      </c>
      <c r="I454" s="66" t="s">
        <v>4246</v>
      </c>
      <c r="J454" s="71">
        <v>760448</v>
      </c>
      <c r="K454" s="71"/>
      <c r="L454" s="66" t="s">
        <v>3280</v>
      </c>
      <c r="M454" s="31">
        <v>78705</v>
      </c>
      <c r="N454" s="31">
        <v>18</v>
      </c>
      <c r="O454" s="51">
        <v>0.8</v>
      </c>
      <c r="P454" s="68">
        <v>38112</v>
      </c>
      <c r="Q454" s="68">
        <v>38313</v>
      </c>
      <c r="R454" s="31" t="s">
        <v>1685</v>
      </c>
      <c r="S454" s="31" t="s">
        <v>2870</v>
      </c>
      <c r="T454" s="31" t="s">
        <v>2871</v>
      </c>
      <c r="U454" s="31" t="s">
        <v>906</v>
      </c>
      <c r="V454" s="31" t="s">
        <v>2864</v>
      </c>
      <c r="AD454" s="7"/>
      <c r="AE454" s="7"/>
      <c r="AF454" s="35"/>
      <c r="AG454" s="7"/>
      <c r="AH454" s="5"/>
      <c r="AI454" s="9"/>
      <c r="AJ454" s="9"/>
      <c r="AK454" s="5"/>
      <c r="AL454" s="32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  <c r="EB454" s="9"/>
      <c r="EC454" s="9"/>
      <c r="ED454" s="9"/>
      <c r="EE454" s="9"/>
      <c r="EF454" s="9"/>
      <c r="EG454" s="9"/>
      <c r="EH454" s="9"/>
      <c r="EI454" s="9"/>
      <c r="EJ454" s="9"/>
      <c r="EK454" s="9"/>
      <c r="EL454" s="9"/>
      <c r="EM454" s="9"/>
      <c r="EN454" s="9"/>
      <c r="EO454" s="9"/>
      <c r="EP454" s="9"/>
      <c r="EQ454" s="9"/>
    </row>
    <row r="455" spans="2:147" ht="15.75">
      <c r="B455" s="13"/>
      <c r="C455" s="31"/>
      <c r="D455" s="32"/>
      <c r="E455" s="153">
        <v>11470149</v>
      </c>
      <c r="F455" s="154"/>
      <c r="G455" s="155" t="s">
        <v>5571</v>
      </c>
      <c r="H455" s="154" t="s">
        <v>5581</v>
      </c>
      <c r="I455" s="155" t="s">
        <v>5570</v>
      </c>
      <c r="J455" s="156">
        <v>257324</v>
      </c>
      <c r="K455" s="154"/>
      <c r="L455" s="154"/>
      <c r="M455" s="156" t="s">
        <v>4155</v>
      </c>
      <c r="N455" s="157">
        <v>16</v>
      </c>
      <c r="O455" s="163">
        <v>0.37</v>
      </c>
      <c r="P455" s="158">
        <v>42381</v>
      </c>
      <c r="Q455" s="154"/>
      <c r="R455" s="157" t="s">
        <v>1871</v>
      </c>
      <c r="S455" s="156" t="s">
        <v>5582</v>
      </c>
      <c r="T455" s="156" t="s">
        <v>5253</v>
      </c>
      <c r="U455" s="156" t="s">
        <v>907</v>
      </c>
      <c r="V455" s="157" t="s">
        <v>5698</v>
      </c>
      <c r="AD455" s="7"/>
      <c r="AE455" s="7"/>
      <c r="AF455" s="35"/>
      <c r="AG455" s="7"/>
      <c r="AH455" s="5"/>
      <c r="AI455" s="9"/>
      <c r="AJ455" s="9"/>
      <c r="AK455" s="5"/>
      <c r="AL455" s="32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  <c r="EB455" s="9"/>
      <c r="EC455" s="9"/>
      <c r="ED455" s="9"/>
      <c r="EE455" s="9"/>
      <c r="EF455" s="9"/>
      <c r="EG455" s="9"/>
      <c r="EH455" s="9"/>
      <c r="EI455" s="9"/>
      <c r="EJ455" s="9"/>
      <c r="EK455" s="9"/>
      <c r="EL455" s="9"/>
      <c r="EM455" s="9"/>
      <c r="EN455" s="9"/>
      <c r="EO455" s="9"/>
      <c r="EP455" s="9"/>
      <c r="EQ455" s="9"/>
    </row>
    <row r="456" spans="1:147" ht="15.75">
      <c r="A456" s="124"/>
      <c r="B456" s="13"/>
      <c r="C456" s="125"/>
      <c r="D456" s="32"/>
      <c r="G456" s="13" t="s">
        <v>1174</v>
      </c>
      <c r="H456" s="13" t="s">
        <v>2779</v>
      </c>
      <c r="I456" s="13" t="s">
        <v>2780</v>
      </c>
      <c r="L456" s="13" t="s">
        <v>837</v>
      </c>
      <c r="M456" s="31">
        <v>78735</v>
      </c>
      <c r="N456" s="40">
        <v>72</v>
      </c>
      <c r="O456" s="51">
        <v>5.17</v>
      </c>
      <c r="P456" s="30">
        <v>34682</v>
      </c>
      <c r="Q456" s="30" t="s">
        <v>2781</v>
      </c>
      <c r="R456" s="30"/>
      <c r="S456" s="31" t="s">
        <v>49</v>
      </c>
      <c r="T456" s="31" t="s">
        <v>50</v>
      </c>
      <c r="U456" s="31" t="s">
        <v>554</v>
      </c>
      <c r="V456" s="31" t="s">
        <v>3516</v>
      </c>
      <c r="AD456" s="7"/>
      <c r="AE456" s="7"/>
      <c r="AF456" s="35"/>
      <c r="AG456" s="7"/>
      <c r="AH456" s="5"/>
      <c r="AI456" s="9"/>
      <c r="AJ456" s="9"/>
      <c r="AK456" s="5"/>
      <c r="AL456" s="32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  <c r="EB456" s="9"/>
      <c r="EC456" s="9"/>
      <c r="ED456" s="9"/>
      <c r="EE456" s="9"/>
      <c r="EF456" s="9"/>
      <c r="EG456" s="9"/>
      <c r="EH456" s="9"/>
      <c r="EI456" s="9"/>
      <c r="EJ456" s="9"/>
      <c r="EK456" s="9"/>
      <c r="EL456" s="9"/>
      <c r="EM456" s="9"/>
      <c r="EN456" s="9"/>
      <c r="EO456" s="9"/>
      <c r="EP456" s="9"/>
      <c r="EQ456" s="9"/>
    </row>
    <row r="457" spans="2:147" ht="15.75">
      <c r="B457" s="13"/>
      <c r="C457" s="31"/>
      <c r="D457" s="32"/>
      <c r="E457" s="61"/>
      <c r="G457" s="13" t="s">
        <v>2782</v>
      </c>
      <c r="H457" s="13" t="s">
        <v>2783</v>
      </c>
      <c r="I457" s="13" t="s">
        <v>2784</v>
      </c>
      <c r="L457" s="13" t="s">
        <v>3183</v>
      </c>
      <c r="M457" s="31">
        <v>78735</v>
      </c>
      <c r="N457" s="40">
        <v>414</v>
      </c>
      <c r="O457" s="51">
        <v>21.16</v>
      </c>
      <c r="P457" s="30">
        <v>35440</v>
      </c>
      <c r="Q457" s="30">
        <v>35447</v>
      </c>
      <c r="R457" s="30"/>
      <c r="S457" s="31" t="s">
        <v>49</v>
      </c>
      <c r="T457" s="31" t="s">
        <v>50</v>
      </c>
      <c r="U457" s="31" t="s">
        <v>2049</v>
      </c>
      <c r="V457" s="31" t="s">
        <v>3525</v>
      </c>
      <c r="AD457" s="7"/>
      <c r="AE457" s="7"/>
      <c r="AF457" s="35"/>
      <c r="AG457" s="7"/>
      <c r="AH457" s="5"/>
      <c r="AI457" s="9"/>
      <c r="AJ457" s="9"/>
      <c r="AK457" s="5"/>
      <c r="AL457" s="32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</row>
    <row r="458" spans="2:147" ht="15.75">
      <c r="B458" s="13"/>
      <c r="C458" s="31"/>
      <c r="D458" s="32"/>
      <c r="E458" s="124">
        <v>11299392</v>
      </c>
      <c r="F458" s="13"/>
      <c r="G458" s="125" t="s">
        <v>5292</v>
      </c>
      <c r="H458" s="125" t="s">
        <v>5603</v>
      </c>
      <c r="I458" s="125" t="s">
        <v>5293</v>
      </c>
      <c r="J458" s="125">
        <v>5125634</v>
      </c>
      <c r="K458" s="13"/>
      <c r="M458" s="126" t="s">
        <v>3631</v>
      </c>
      <c r="N458" s="31">
        <v>300</v>
      </c>
      <c r="O458" s="130">
        <v>19.49</v>
      </c>
      <c r="P458" s="127">
        <v>42058</v>
      </c>
      <c r="Q458" s="127">
        <v>42313</v>
      </c>
      <c r="R458" s="126" t="s">
        <v>1871</v>
      </c>
      <c r="S458" s="126" t="s">
        <v>5340</v>
      </c>
      <c r="T458" s="126" t="s">
        <v>2227</v>
      </c>
      <c r="U458" s="126" t="s">
        <v>177</v>
      </c>
      <c r="V458" s="31" t="s">
        <v>5386</v>
      </c>
      <c r="AD458" s="7"/>
      <c r="AE458" s="7"/>
      <c r="AF458" s="35"/>
      <c r="AG458" s="7"/>
      <c r="AH458" s="5"/>
      <c r="AI458" s="9"/>
      <c r="AJ458" s="9"/>
      <c r="AK458" s="5"/>
      <c r="AL458" s="32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</row>
    <row r="459" spans="1:147" ht="15.75">
      <c r="A459" s="58"/>
      <c r="B459" s="31"/>
      <c r="C459" s="91"/>
      <c r="D459" s="32"/>
      <c r="E459" s="153">
        <v>10722724</v>
      </c>
      <c r="F459" s="154"/>
      <c r="G459" s="155" t="s">
        <v>1821</v>
      </c>
      <c r="H459" s="155" t="s">
        <v>1820</v>
      </c>
      <c r="I459" s="155" t="s">
        <v>1822</v>
      </c>
      <c r="J459" s="156">
        <v>3042699</v>
      </c>
      <c r="K459" s="155"/>
      <c r="L459" s="154"/>
      <c r="M459" s="156" t="s">
        <v>539</v>
      </c>
      <c r="N459" s="157">
        <v>340</v>
      </c>
      <c r="O459" s="160">
        <v>3.615</v>
      </c>
      <c r="P459" s="158">
        <v>40956</v>
      </c>
      <c r="Q459" s="158">
        <v>41249</v>
      </c>
      <c r="R459" s="156" t="s">
        <v>259</v>
      </c>
      <c r="S459" s="156" t="s">
        <v>1867</v>
      </c>
      <c r="T459" s="156" t="s">
        <v>2223</v>
      </c>
      <c r="U459" s="157" t="s">
        <v>3304</v>
      </c>
      <c r="V459" s="157" t="s">
        <v>4391</v>
      </c>
      <c r="AD459" s="7"/>
      <c r="AE459" s="7"/>
      <c r="AF459" s="35"/>
      <c r="AG459" s="7"/>
      <c r="AH459" s="5"/>
      <c r="AI459" s="9"/>
      <c r="AJ459" s="9"/>
      <c r="AK459" s="5"/>
      <c r="AL459" s="32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  <c r="EB459" s="9"/>
      <c r="EC459" s="9"/>
      <c r="ED459" s="9"/>
      <c r="EE459" s="9"/>
      <c r="EF459" s="9"/>
      <c r="EG459" s="9"/>
      <c r="EH459" s="9"/>
      <c r="EI459" s="9"/>
      <c r="EJ459" s="9"/>
      <c r="EK459" s="9"/>
      <c r="EL459" s="9"/>
      <c r="EM459" s="9"/>
      <c r="EN459" s="9"/>
      <c r="EO459" s="9"/>
      <c r="EP459" s="9"/>
      <c r="EQ459" s="9"/>
    </row>
    <row r="460" spans="2:147" ht="15.75">
      <c r="B460" s="13"/>
      <c r="C460" s="31"/>
      <c r="D460" s="32"/>
      <c r="E460" s="67">
        <v>241777</v>
      </c>
      <c r="G460" s="67" t="s">
        <v>2714</v>
      </c>
      <c r="H460" s="66" t="s">
        <v>4132</v>
      </c>
      <c r="I460" s="13" t="s">
        <v>4131</v>
      </c>
      <c r="L460" s="66" t="s">
        <v>2715</v>
      </c>
      <c r="M460" s="31">
        <v>78705</v>
      </c>
      <c r="N460" s="31">
        <v>60</v>
      </c>
      <c r="O460" s="51">
        <v>0.59</v>
      </c>
      <c r="P460" s="68">
        <v>38244</v>
      </c>
      <c r="Q460" s="68">
        <v>38425</v>
      </c>
      <c r="R460" s="31" t="s">
        <v>2012</v>
      </c>
      <c r="S460" s="31" t="s">
        <v>2013</v>
      </c>
      <c r="T460" s="31" t="s">
        <v>2580</v>
      </c>
      <c r="U460" s="31" t="s">
        <v>554</v>
      </c>
      <c r="V460" s="31" t="s">
        <v>3991</v>
      </c>
      <c r="AD460" s="7"/>
      <c r="AE460" s="7"/>
      <c r="AF460" s="35"/>
      <c r="AG460" s="7"/>
      <c r="AH460" s="5"/>
      <c r="AI460" s="9"/>
      <c r="AJ460" s="9"/>
      <c r="AK460" s="5"/>
      <c r="AL460" s="32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</row>
    <row r="461" spans="1:147" ht="15.75">
      <c r="A461" s="58"/>
      <c r="B461" s="31"/>
      <c r="C461" s="91"/>
      <c r="D461" s="32"/>
      <c r="G461" s="13" t="s">
        <v>1374</v>
      </c>
      <c r="H461" s="13" t="s">
        <v>1375</v>
      </c>
      <c r="I461" s="13" t="s">
        <v>1376</v>
      </c>
      <c r="L461" s="13" t="s">
        <v>3184</v>
      </c>
      <c r="M461" s="31">
        <v>78759</v>
      </c>
      <c r="N461" s="40">
        <v>246</v>
      </c>
      <c r="O461" s="51">
        <v>15.8</v>
      </c>
      <c r="P461" s="30">
        <v>33623</v>
      </c>
      <c r="Q461" s="30">
        <v>33744.00028026906</v>
      </c>
      <c r="R461" s="30"/>
      <c r="S461" s="31" t="s">
        <v>2538</v>
      </c>
      <c r="T461" s="31" t="s">
        <v>2539</v>
      </c>
      <c r="U461" s="31" t="s">
        <v>3304</v>
      </c>
      <c r="V461" s="31" t="s">
        <v>342</v>
      </c>
      <c r="AC461" s="39"/>
      <c r="AD461" s="7"/>
      <c r="AE461" s="7"/>
      <c r="AF461" s="35"/>
      <c r="AG461" s="7"/>
      <c r="AH461" s="5"/>
      <c r="AI461" s="9"/>
      <c r="AJ461" s="9"/>
      <c r="AK461" s="5"/>
      <c r="AL461" s="32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</row>
    <row r="462" spans="2:147" ht="25.5">
      <c r="B462" s="13"/>
      <c r="C462" s="140"/>
      <c r="D462" s="32"/>
      <c r="G462" s="13" t="s">
        <v>1377</v>
      </c>
      <c r="H462" s="13" t="s">
        <v>1378</v>
      </c>
      <c r="I462" s="13" t="s">
        <v>1379</v>
      </c>
      <c r="L462" s="13" t="s">
        <v>3185</v>
      </c>
      <c r="M462" s="31">
        <v>78759</v>
      </c>
      <c r="N462" s="40">
        <v>145</v>
      </c>
      <c r="O462" s="51">
        <v>44.42</v>
      </c>
      <c r="P462" s="30">
        <v>34158</v>
      </c>
      <c r="Q462" s="30">
        <v>34520</v>
      </c>
      <c r="R462" s="30"/>
      <c r="S462" s="31" t="s">
        <v>2538</v>
      </c>
      <c r="T462" s="31" t="s">
        <v>2539</v>
      </c>
      <c r="U462" s="31" t="s">
        <v>3304</v>
      </c>
      <c r="V462" s="31" t="s">
        <v>3511</v>
      </c>
      <c r="AC462" s="39"/>
      <c r="AD462" s="7"/>
      <c r="AE462" s="7"/>
      <c r="AF462" s="35"/>
      <c r="AG462" s="7"/>
      <c r="AH462" s="5"/>
      <c r="AI462" s="9"/>
      <c r="AJ462" s="9"/>
      <c r="AK462" s="5"/>
      <c r="AL462" s="32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</row>
    <row r="463" spans="1:147" ht="15.75">
      <c r="A463" s="32"/>
      <c r="B463" s="31"/>
      <c r="D463" s="32"/>
      <c r="E463" s="32">
        <v>152692</v>
      </c>
      <c r="G463" s="13" t="s">
        <v>1221</v>
      </c>
      <c r="H463" s="13" t="s">
        <v>816</v>
      </c>
      <c r="I463" s="13" t="s">
        <v>366</v>
      </c>
      <c r="L463" s="13" t="s">
        <v>4019</v>
      </c>
      <c r="M463" s="31">
        <v>78759</v>
      </c>
      <c r="N463" s="40">
        <v>50</v>
      </c>
      <c r="O463" s="51">
        <v>8.39</v>
      </c>
      <c r="P463" s="30">
        <v>36685</v>
      </c>
      <c r="Q463" s="30">
        <v>36712</v>
      </c>
      <c r="R463" s="30"/>
      <c r="S463" s="31" t="s">
        <v>1222</v>
      </c>
      <c r="T463" s="31" t="s">
        <v>1223</v>
      </c>
      <c r="U463" s="31" t="s">
        <v>3304</v>
      </c>
      <c r="V463" s="31" t="s">
        <v>4234</v>
      </c>
      <c r="AC463" s="39"/>
      <c r="AD463" s="7"/>
      <c r="AE463" s="7"/>
      <c r="AF463" s="35"/>
      <c r="AG463" s="7"/>
      <c r="AH463" s="5"/>
      <c r="AI463" s="9"/>
      <c r="AJ463" s="9"/>
      <c r="AK463" s="5"/>
      <c r="AL463" s="32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</row>
    <row r="464" spans="2:147" ht="15.75">
      <c r="B464" s="13"/>
      <c r="C464" s="31"/>
      <c r="D464" s="32"/>
      <c r="E464" s="58">
        <v>311054</v>
      </c>
      <c r="G464" s="54" t="s">
        <v>3419</v>
      </c>
      <c r="H464" s="54" t="s">
        <v>1589</v>
      </c>
      <c r="I464" s="54" t="s">
        <v>3420</v>
      </c>
      <c r="J464" s="91">
        <v>168343</v>
      </c>
      <c r="K464" s="91"/>
      <c r="L464" s="54" t="s">
        <v>3420</v>
      </c>
      <c r="M464" s="91">
        <v>78759</v>
      </c>
      <c r="N464" s="91">
        <v>37</v>
      </c>
      <c r="O464" s="98">
        <v>2.4</v>
      </c>
      <c r="P464" s="57">
        <v>39113</v>
      </c>
      <c r="Q464" s="57">
        <v>39268</v>
      </c>
      <c r="R464" s="92" t="s">
        <v>1547</v>
      </c>
      <c r="S464" s="92" t="s">
        <v>581</v>
      </c>
      <c r="T464" s="31" t="s">
        <v>265</v>
      </c>
      <c r="U464" s="92" t="s">
        <v>906</v>
      </c>
      <c r="V464" s="92" t="s">
        <v>2259</v>
      </c>
      <c r="AC464" s="39"/>
      <c r="AD464" s="7"/>
      <c r="AE464" s="7"/>
      <c r="AF464" s="35"/>
      <c r="AG464" s="7"/>
      <c r="AH464" s="5"/>
      <c r="AI464" s="9"/>
      <c r="AJ464" s="9"/>
      <c r="AK464" s="5"/>
      <c r="AL464" s="32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</row>
    <row r="465" spans="2:147" ht="15.75">
      <c r="B465" s="58"/>
      <c r="C465" s="31"/>
      <c r="D465" s="58"/>
      <c r="E465" s="124">
        <v>11095312</v>
      </c>
      <c r="F465" s="13"/>
      <c r="G465" s="125" t="s">
        <v>4938</v>
      </c>
      <c r="H465" s="125" t="s">
        <v>4936</v>
      </c>
      <c r="I465" s="125" t="s">
        <v>4937</v>
      </c>
      <c r="J465" s="126">
        <v>5089342</v>
      </c>
      <c r="K465" s="13"/>
      <c r="M465" s="31">
        <v>78735</v>
      </c>
      <c r="N465" s="52">
        <v>300</v>
      </c>
      <c r="O465" s="51">
        <v>17.7513</v>
      </c>
      <c r="P465" s="127">
        <v>41695</v>
      </c>
      <c r="Q465" s="125"/>
      <c r="R465" s="31" t="s">
        <v>259</v>
      </c>
      <c r="S465" s="126" t="s">
        <v>4976</v>
      </c>
      <c r="T465" s="126" t="s">
        <v>4958</v>
      </c>
      <c r="U465" s="92" t="s">
        <v>554</v>
      </c>
      <c r="V465" s="31" t="s">
        <v>5003</v>
      </c>
      <c r="AC465" s="39"/>
      <c r="AD465" s="7"/>
      <c r="AE465" s="7"/>
      <c r="AF465" s="35"/>
      <c r="AG465" s="7"/>
      <c r="AH465" s="5"/>
      <c r="AI465" s="9"/>
      <c r="AJ465" s="9"/>
      <c r="AK465" s="5"/>
      <c r="AL465" s="32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</row>
    <row r="466" spans="2:147" ht="15.75">
      <c r="B466" s="58"/>
      <c r="C466" s="31"/>
      <c r="D466" s="58"/>
      <c r="E466" s="58">
        <v>286980</v>
      </c>
      <c r="G466" s="54" t="s">
        <v>2495</v>
      </c>
      <c r="H466" s="55" t="s">
        <v>621</v>
      </c>
      <c r="I466" s="54" t="s">
        <v>3918</v>
      </c>
      <c r="J466" s="91"/>
      <c r="K466" s="91"/>
      <c r="L466" s="54" t="s">
        <v>3919</v>
      </c>
      <c r="M466" s="31">
        <v>78754</v>
      </c>
      <c r="N466" s="91">
        <v>248</v>
      </c>
      <c r="O466" s="98">
        <v>15</v>
      </c>
      <c r="P466" s="57">
        <v>38685</v>
      </c>
      <c r="Q466" s="57">
        <v>38778</v>
      </c>
      <c r="R466" s="31" t="s">
        <v>1600</v>
      </c>
      <c r="S466" s="31" t="s">
        <v>3920</v>
      </c>
      <c r="T466" s="31" t="s">
        <v>3921</v>
      </c>
      <c r="U466" s="31" t="s">
        <v>3304</v>
      </c>
      <c r="V466" s="31" t="s">
        <v>3600</v>
      </c>
      <c r="AC466" s="39"/>
      <c r="AD466" s="7"/>
      <c r="AE466" s="7"/>
      <c r="AF466" s="35"/>
      <c r="AG466" s="7"/>
      <c r="AH466" s="5"/>
      <c r="AI466" s="9"/>
      <c r="AJ466" s="9"/>
      <c r="AK466" s="5"/>
      <c r="AL466" s="32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  <c r="EB466" s="9"/>
      <c r="EC466" s="9"/>
      <c r="ED466" s="9"/>
      <c r="EE466" s="9"/>
      <c r="EF466" s="9"/>
      <c r="EG466" s="9"/>
      <c r="EH466" s="9"/>
      <c r="EI466" s="9"/>
      <c r="EJ466" s="9"/>
      <c r="EK466" s="9"/>
      <c r="EL466" s="9"/>
      <c r="EM466" s="9"/>
      <c r="EN466" s="9"/>
      <c r="EO466" s="9"/>
      <c r="EP466" s="9"/>
      <c r="EQ466" s="9"/>
    </row>
    <row r="467" spans="2:147" ht="15.75">
      <c r="B467" s="58"/>
      <c r="C467" s="31"/>
      <c r="D467" s="58"/>
      <c r="E467" s="32">
        <v>101100</v>
      </c>
      <c r="G467" s="13" t="s">
        <v>680</v>
      </c>
      <c r="H467" s="13" t="s">
        <v>1138</v>
      </c>
      <c r="I467" s="13" t="s">
        <v>1139</v>
      </c>
      <c r="L467" s="13" t="s">
        <v>4020</v>
      </c>
      <c r="M467" s="31">
        <v>78753</v>
      </c>
      <c r="N467" s="40">
        <v>340</v>
      </c>
      <c r="O467" s="51">
        <v>18.56</v>
      </c>
      <c r="P467" s="30">
        <v>36411</v>
      </c>
      <c r="Q467" s="30">
        <v>36558</v>
      </c>
      <c r="R467" s="30"/>
      <c r="S467" s="31" t="s">
        <v>672</v>
      </c>
      <c r="T467" s="31" t="s">
        <v>673</v>
      </c>
      <c r="U467" s="31" t="s">
        <v>3304</v>
      </c>
      <c r="V467" s="31" t="s">
        <v>1365</v>
      </c>
      <c r="AC467" s="39"/>
      <c r="AD467" s="7"/>
      <c r="AE467" s="7"/>
      <c r="AF467" s="35"/>
      <c r="AG467" s="7"/>
      <c r="AH467" s="5"/>
      <c r="AI467" s="9"/>
      <c r="AJ467" s="9"/>
      <c r="AK467" s="5"/>
      <c r="AL467" s="32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</row>
    <row r="468" spans="2:147" ht="15.75">
      <c r="B468" s="58"/>
      <c r="C468" s="31"/>
      <c r="D468" s="58"/>
      <c r="E468" s="32">
        <v>10082941</v>
      </c>
      <c r="G468" s="13" t="s">
        <v>530</v>
      </c>
      <c r="H468" s="13" t="s">
        <v>531</v>
      </c>
      <c r="I468" s="13" t="s">
        <v>2762</v>
      </c>
      <c r="J468" s="31">
        <v>3325007</v>
      </c>
      <c r="L468" s="57"/>
      <c r="M468" s="31" t="s">
        <v>2763</v>
      </c>
      <c r="N468" s="31">
        <v>185</v>
      </c>
      <c r="O468" s="51">
        <v>36.7</v>
      </c>
      <c r="P468" s="57">
        <v>39374</v>
      </c>
      <c r="Q468" s="13"/>
      <c r="R468" s="31" t="s">
        <v>4076</v>
      </c>
      <c r="S468" s="92" t="s">
        <v>1521</v>
      </c>
      <c r="T468" s="31" t="s">
        <v>1522</v>
      </c>
      <c r="U468" s="126" t="s">
        <v>554</v>
      </c>
      <c r="V468" s="31" t="s">
        <v>2291</v>
      </c>
      <c r="AC468" s="39"/>
      <c r="AD468" s="7"/>
      <c r="AE468" s="7"/>
      <c r="AF468" s="35"/>
      <c r="AG468" s="7"/>
      <c r="AH468" s="5"/>
      <c r="AI468" s="9"/>
      <c r="AJ468" s="9"/>
      <c r="AK468" s="5"/>
      <c r="AL468" s="32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</row>
    <row r="469" spans="2:147" ht="15.75">
      <c r="B469" s="58"/>
      <c r="C469" s="31"/>
      <c r="D469" s="58"/>
      <c r="E469" s="169">
        <v>286316</v>
      </c>
      <c r="F469" s="157"/>
      <c r="G469" s="170" t="s">
        <v>4365</v>
      </c>
      <c r="H469" s="177" t="s">
        <v>3681</v>
      </c>
      <c r="I469" s="170" t="s">
        <v>2489</v>
      </c>
      <c r="J469" s="171">
        <v>351914</v>
      </c>
      <c r="K469" s="171"/>
      <c r="L469" s="170" t="s">
        <v>2489</v>
      </c>
      <c r="M469" s="157">
        <v>78703</v>
      </c>
      <c r="N469" s="178">
        <v>6</v>
      </c>
      <c r="O469" s="176">
        <v>0.307</v>
      </c>
      <c r="P469" s="173">
        <v>38666</v>
      </c>
      <c r="Q469" s="173">
        <v>38666</v>
      </c>
      <c r="R469" s="157" t="s">
        <v>2024</v>
      </c>
      <c r="S469" s="157" t="s">
        <v>3203</v>
      </c>
      <c r="T469" s="157" t="s">
        <v>3204</v>
      </c>
      <c r="U469" s="157" t="s">
        <v>3304</v>
      </c>
      <c r="V469" s="157" t="s">
        <v>3600</v>
      </c>
      <c r="AC469" s="39"/>
      <c r="AD469" s="7"/>
      <c r="AE469" s="7"/>
      <c r="AF469" s="35"/>
      <c r="AG469" s="7"/>
      <c r="AH469" s="5"/>
      <c r="AI469" s="9"/>
      <c r="AJ469" s="9"/>
      <c r="AK469" s="5"/>
      <c r="AL469" s="32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  <c r="EB469" s="9"/>
      <c r="EC469" s="9"/>
      <c r="ED469" s="9"/>
      <c r="EE469" s="9"/>
      <c r="EF469" s="9"/>
      <c r="EG469" s="9"/>
      <c r="EH469" s="9"/>
      <c r="EI469" s="9"/>
      <c r="EJ469" s="9"/>
      <c r="EK469" s="9"/>
      <c r="EL469" s="9"/>
      <c r="EM469" s="9"/>
      <c r="EN469" s="9"/>
      <c r="EO469" s="9"/>
      <c r="EP469" s="9"/>
      <c r="EQ469" s="9"/>
    </row>
    <row r="470" spans="2:147" ht="15.75">
      <c r="B470" s="58"/>
      <c r="C470" s="31"/>
      <c r="D470" s="58"/>
      <c r="E470" s="124">
        <v>11163057</v>
      </c>
      <c r="F470" s="13"/>
      <c r="G470" s="125" t="s">
        <v>5021</v>
      </c>
      <c r="H470" s="125" t="s">
        <v>5019</v>
      </c>
      <c r="I470" s="125" t="s">
        <v>5020</v>
      </c>
      <c r="J470" s="126">
        <v>3502708</v>
      </c>
      <c r="K470" s="13"/>
      <c r="M470" s="126" t="s">
        <v>546</v>
      </c>
      <c r="N470" s="31">
        <v>48</v>
      </c>
      <c r="O470" s="130">
        <v>5.303</v>
      </c>
      <c r="P470" s="127">
        <v>41802</v>
      </c>
      <c r="Q470" s="127">
        <v>42208</v>
      </c>
      <c r="R470" s="31" t="s">
        <v>4076</v>
      </c>
      <c r="S470" s="126" t="s">
        <v>5078</v>
      </c>
      <c r="T470" s="126" t="s">
        <v>4430</v>
      </c>
      <c r="U470" s="126" t="s">
        <v>906</v>
      </c>
      <c r="V470" s="31" t="s">
        <v>5091</v>
      </c>
      <c r="AC470" s="39"/>
      <c r="AD470" s="7"/>
      <c r="AE470" s="7"/>
      <c r="AF470" s="35"/>
      <c r="AG470" s="7"/>
      <c r="AH470" s="5"/>
      <c r="AI470" s="9"/>
      <c r="AJ470" s="9"/>
      <c r="AK470" s="5"/>
      <c r="AL470" s="32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  <c r="EB470" s="9"/>
      <c r="EC470" s="9"/>
      <c r="ED470" s="9"/>
      <c r="EE470" s="9"/>
      <c r="EF470" s="9"/>
      <c r="EG470" s="9"/>
      <c r="EH470" s="9"/>
      <c r="EI470" s="9"/>
      <c r="EJ470" s="9"/>
      <c r="EK470" s="9"/>
      <c r="EL470" s="9"/>
      <c r="EM470" s="9"/>
      <c r="EN470" s="9"/>
      <c r="EO470" s="9"/>
      <c r="EP470" s="9"/>
      <c r="EQ470" s="9"/>
    </row>
    <row r="471" spans="2:147" ht="15.75">
      <c r="B471" s="58"/>
      <c r="C471" s="31"/>
      <c r="D471" s="58"/>
      <c r="E471" s="124">
        <v>11281600</v>
      </c>
      <c r="F471" s="13"/>
      <c r="G471" s="125" t="s">
        <v>5294</v>
      </c>
      <c r="H471" s="125" t="s">
        <v>5696</v>
      </c>
      <c r="I471" s="125" t="s">
        <v>5343</v>
      </c>
      <c r="J471" s="125">
        <v>5120806</v>
      </c>
      <c r="K471" s="13"/>
      <c r="M471" s="126" t="s">
        <v>536</v>
      </c>
      <c r="N471" s="31">
        <v>314</v>
      </c>
      <c r="O471" s="130">
        <v>3.82</v>
      </c>
      <c r="P471" s="127">
        <v>42026</v>
      </c>
      <c r="Q471" s="127">
        <v>42340</v>
      </c>
      <c r="R471" s="126" t="s">
        <v>4463</v>
      </c>
      <c r="S471" s="126" t="s">
        <v>5341</v>
      </c>
      <c r="T471" s="126" t="s">
        <v>5342</v>
      </c>
      <c r="U471" s="31" t="s">
        <v>177</v>
      </c>
      <c r="V471" s="31" t="s">
        <v>5386</v>
      </c>
      <c r="AC471" s="39"/>
      <c r="AD471" s="7"/>
      <c r="AE471" s="7"/>
      <c r="AF471" s="35"/>
      <c r="AG471" s="7"/>
      <c r="AH471" s="5"/>
      <c r="AI471" s="9"/>
      <c r="AJ471" s="9"/>
      <c r="AK471" s="5"/>
      <c r="AL471" s="32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  <c r="EB471" s="9"/>
      <c r="EC471" s="9"/>
      <c r="ED471" s="9"/>
      <c r="EE471" s="9"/>
      <c r="EF471" s="9"/>
      <c r="EG471" s="9"/>
      <c r="EH471" s="9"/>
      <c r="EI471" s="9"/>
      <c r="EJ471" s="9"/>
      <c r="EK471" s="9"/>
      <c r="EL471" s="9"/>
      <c r="EM471" s="9"/>
      <c r="EN471" s="9"/>
      <c r="EO471" s="9"/>
      <c r="EP471" s="9"/>
      <c r="EQ471" s="9"/>
    </row>
    <row r="472" spans="2:147" ht="15.75">
      <c r="B472" s="58"/>
      <c r="C472" s="31"/>
      <c r="D472" s="58"/>
      <c r="G472" s="13" t="s">
        <v>1380</v>
      </c>
      <c r="H472" s="13" t="s">
        <v>1382</v>
      </c>
      <c r="I472" s="13" t="s">
        <v>48</v>
      </c>
      <c r="L472" s="13" t="s">
        <v>4021</v>
      </c>
      <c r="M472" s="31">
        <v>78745</v>
      </c>
      <c r="N472" s="40">
        <v>446</v>
      </c>
      <c r="O472" s="51">
        <v>34.4</v>
      </c>
      <c r="P472" s="30">
        <v>35156</v>
      </c>
      <c r="Q472" s="30">
        <v>35537</v>
      </c>
      <c r="R472" s="30"/>
      <c r="S472" s="31" t="s">
        <v>49</v>
      </c>
      <c r="T472" s="31" t="s">
        <v>50</v>
      </c>
      <c r="U472" s="31" t="s">
        <v>3304</v>
      </c>
      <c r="V472" s="31" t="s">
        <v>3522</v>
      </c>
      <c r="AC472" s="39"/>
      <c r="AD472" s="7"/>
      <c r="AE472" s="7"/>
      <c r="AF472" s="35"/>
      <c r="AG472" s="7"/>
      <c r="AH472" s="5"/>
      <c r="AI472" s="9"/>
      <c r="AJ472" s="9"/>
      <c r="AK472" s="5"/>
      <c r="AL472" s="32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  <c r="EB472" s="9"/>
      <c r="EC472" s="9"/>
      <c r="ED472" s="9"/>
      <c r="EE472" s="9"/>
      <c r="EF472" s="9"/>
      <c r="EG472" s="9"/>
      <c r="EH472" s="9"/>
      <c r="EI472" s="9"/>
      <c r="EJ472" s="9"/>
      <c r="EK472" s="9"/>
      <c r="EL472" s="9"/>
      <c r="EM472" s="9"/>
      <c r="EN472" s="9"/>
      <c r="EO472" s="9"/>
      <c r="EP472" s="9"/>
      <c r="EQ472" s="9"/>
    </row>
    <row r="473" spans="2:147" ht="15.75">
      <c r="B473" s="58"/>
      <c r="C473" s="31"/>
      <c r="D473" s="58"/>
      <c r="E473" s="153">
        <v>11376800</v>
      </c>
      <c r="F473" s="154"/>
      <c r="G473" s="155" t="s">
        <v>5417</v>
      </c>
      <c r="H473" s="155" t="s">
        <v>5418</v>
      </c>
      <c r="I473" s="155" t="s">
        <v>5416</v>
      </c>
      <c r="J473" s="156">
        <v>459260</v>
      </c>
      <c r="K473" s="154"/>
      <c r="L473" s="154"/>
      <c r="M473" s="156" t="s">
        <v>539</v>
      </c>
      <c r="N473" s="157">
        <v>6</v>
      </c>
      <c r="O473" s="160">
        <v>0.5157</v>
      </c>
      <c r="P473" s="158">
        <v>42181</v>
      </c>
      <c r="Q473" s="154"/>
      <c r="R473" s="156" t="s">
        <v>4463</v>
      </c>
      <c r="S473" s="156" t="s">
        <v>126</v>
      </c>
      <c r="T473" s="156" t="s">
        <v>1970</v>
      </c>
      <c r="U473" s="156" t="s">
        <v>907</v>
      </c>
      <c r="V473" s="164" t="s">
        <v>5462</v>
      </c>
      <c r="AC473" s="39"/>
      <c r="AD473" s="7"/>
      <c r="AE473" s="7"/>
      <c r="AF473" s="35"/>
      <c r="AG473" s="7"/>
      <c r="AH473" s="5"/>
      <c r="AI473" s="9"/>
      <c r="AJ473" s="9"/>
      <c r="AK473" s="5"/>
      <c r="AL473" s="32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</row>
    <row r="474" spans="2:147" ht="15.75">
      <c r="B474" s="58"/>
      <c r="C474" s="31"/>
      <c r="D474" s="58"/>
      <c r="E474" s="59">
        <v>211622</v>
      </c>
      <c r="G474" s="59" t="s">
        <v>79</v>
      </c>
      <c r="H474" s="59" t="s">
        <v>1579</v>
      </c>
      <c r="I474" s="59" t="s">
        <v>4141</v>
      </c>
      <c r="J474" s="105"/>
      <c r="K474" s="105"/>
      <c r="L474" s="59" t="s">
        <v>80</v>
      </c>
      <c r="M474" s="7">
        <v>78741</v>
      </c>
      <c r="N474" s="31">
        <v>11</v>
      </c>
      <c r="O474" s="113">
        <v>1.837</v>
      </c>
      <c r="P474" s="103">
        <v>37566</v>
      </c>
      <c r="Q474" s="103">
        <v>37830</v>
      </c>
      <c r="R474" s="104" t="s">
        <v>4328</v>
      </c>
      <c r="S474" s="104" t="s">
        <v>81</v>
      </c>
      <c r="T474" s="104" t="s">
        <v>82</v>
      </c>
      <c r="U474" s="31" t="s">
        <v>3304</v>
      </c>
      <c r="V474" s="31" t="s">
        <v>2008</v>
      </c>
      <c r="AC474" s="39"/>
      <c r="AD474" s="7"/>
      <c r="AE474" s="7"/>
      <c r="AF474" s="35"/>
      <c r="AG474" s="7"/>
      <c r="AH474" s="5"/>
      <c r="AI474" s="9"/>
      <c r="AJ474" s="9"/>
      <c r="AK474" s="5"/>
      <c r="AL474" s="32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</row>
    <row r="475" spans="2:147" ht="15.75">
      <c r="B475" s="58"/>
      <c r="C475" s="31"/>
      <c r="D475" s="58"/>
      <c r="E475" s="32">
        <v>229321</v>
      </c>
      <c r="G475" s="13" t="s">
        <v>2644</v>
      </c>
      <c r="H475" s="13" t="s">
        <v>2645</v>
      </c>
      <c r="I475" s="13" t="s">
        <v>2646</v>
      </c>
      <c r="J475" s="31">
        <v>3117311</v>
      </c>
      <c r="L475" s="13" t="s">
        <v>2647</v>
      </c>
      <c r="M475" s="31">
        <v>78746</v>
      </c>
      <c r="N475" s="31">
        <v>116</v>
      </c>
      <c r="O475" s="51">
        <v>59.51</v>
      </c>
      <c r="P475" s="57">
        <v>37991</v>
      </c>
      <c r="Q475" s="57">
        <v>38204</v>
      </c>
      <c r="R475" s="31" t="s">
        <v>2024</v>
      </c>
      <c r="S475" s="31" t="s">
        <v>4250</v>
      </c>
      <c r="T475" s="31" t="s">
        <v>1384</v>
      </c>
      <c r="U475" s="31" t="s">
        <v>3304</v>
      </c>
      <c r="V475" s="31" t="s">
        <v>2648</v>
      </c>
      <c r="AC475" s="39"/>
      <c r="AD475" s="7"/>
      <c r="AE475" s="7"/>
      <c r="AF475" s="35"/>
      <c r="AG475" s="7"/>
      <c r="AH475" s="5"/>
      <c r="AI475" s="9"/>
      <c r="AJ475" s="9"/>
      <c r="AK475" s="5"/>
      <c r="AL475" s="32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  <c r="EB475" s="9"/>
      <c r="EC475" s="9"/>
      <c r="ED475" s="9"/>
      <c r="EE475" s="9"/>
      <c r="EF475" s="9"/>
      <c r="EG475" s="9"/>
      <c r="EH475" s="9"/>
      <c r="EI475" s="9"/>
      <c r="EJ475" s="9"/>
      <c r="EK475" s="9"/>
      <c r="EL475" s="9"/>
      <c r="EM475" s="9"/>
      <c r="EN475" s="9"/>
      <c r="EO475" s="9"/>
      <c r="EP475" s="9"/>
      <c r="EQ475" s="9"/>
    </row>
    <row r="476" spans="2:147" ht="15.75">
      <c r="B476" s="58"/>
      <c r="C476" s="31"/>
      <c r="D476" s="58"/>
      <c r="G476" s="48" t="s">
        <v>1206</v>
      </c>
      <c r="H476" s="13" t="s">
        <v>505</v>
      </c>
      <c r="I476" s="13" t="s">
        <v>497</v>
      </c>
      <c r="L476" s="13" t="s">
        <v>1474</v>
      </c>
      <c r="M476" s="31">
        <v>78701</v>
      </c>
      <c r="N476" s="40">
        <v>108</v>
      </c>
      <c r="O476" s="51">
        <v>3.5</v>
      </c>
      <c r="P476" s="30"/>
      <c r="Q476" s="30"/>
      <c r="R476" s="30"/>
      <c r="U476" s="31" t="s">
        <v>3304</v>
      </c>
      <c r="V476" s="31" t="s">
        <v>4003</v>
      </c>
      <c r="AC476" s="39"/>
      <c r="AD476" s="7"/>
      <c r="AE476" s="7"/>
      <c r="AF476" s="35"/>
      <c r="AG476" s="7"/>
      <c r="AH476" s="5"/>
      <c r="AI476" s="9"/>
      <c r="AJ476" s="9"/>
      <c r="AK476" s="5"/>
      <c r="AL476" s="32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  <c r="EB476" s="9"/>
      <c r="EC476" s="9"/>
      <c r="ED476" s="9"/>
      <c r="EE476" s="9"/>
      <c r="EF476" s="9"/>
      <c r="EG476" s="9"/>
      <c r="EH476" s="9"/>
      <c r="EI476" s="9"/>
      <c r="EJ476" s="9"/>
      <c r="EK476" s="9"/>
      <c r="EL476" s="9"/>
      <c r="EM476" s="9"/>
      <c r="EN476" s="9"/>
      <c r="EO476" s="9"/>
      <c r="EP476" s="9"/>
      <c r="EQ476" s="9"/>
    </row>
    <row r="477" spans="2:147" ht="15.75">
      <c r="B477" s="58"/>
      <c r="C477" s="31"/>
      <c r="D477" s="58"/>
      <c r="E477" s="124">
        <v>11049854</v>
      </c>
      <c r="F477" s="13"/>
      <c r="G477" s="125" t="s">
        <v>4842</v>
      </c>
      <c r="H477" s="125" t="s">
        <v>4841</v>
      </c>
      <c r="I477" s="125" t="s">
        <v>4843</v>
      </c>
      <c r="J477" s="126">
        <v>255043</v>
      </c>
      <c r="K477" s="125"/>
      <c r="M477" s="126" t="s">
        <v>546</v>
      </c>
      <c r="N477" s="31">
        <v>140</v>
      </c>
      <c r="O477" s="130">
        <v>16.79</v>
      </c>
      <c r="P477" s="127">
        <v>41593</v>
      </c>
      <c r="Q477" s="127">
        <v>41850</v>
      </c>
      <c r="R477" s="126" t="s">
        <v>1871</v>
      </c>
      <c r="S477" s="126" t="s">
        <v>4586</v>
      </c>
      <c r="T477" s="126" t="s">
        <v>4153</v>
      </c>
      <c r="U477" s="31" t="s">
        <v>3304</v>
      </c>
      <c r="V477" s="31" t="s">
        <v>4919</v>
      </c>
      <c r="AC477" s="39"/>
      <c r="AD477" s="7"/>
      <c r="AE477" s="7"/>
      <c r="AF477" s="35"/>
      <c r="AG477" s="7"/>
      <c r="AH477" s="5"/>
      <c r="AI477" s="9"/>
      <c r="AJ477" s="9"/>
      <c r="AK477" s="5"/>
      <c r="AL477" s="32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  <c r="EB477" s="9"/>
      <c r="EC477" s="9"/>
      <c r="ED477" s="9"/>
      <c r="EE477" s="9"/>
      <c r="EF477" s="9"/>
      <c r="EG477" s="9"/>
      <c r="EH477" s="9"/>
      <c r="EI477" s="9"/>
      <c r="EJ477" s="9"/>
      <c r="EK477" s="9"/>
      <c r="EL477" s="9"/>
      <c r="EM477" s="9"/>
      <c r="EN477" s="9"/>
      <c r="EO477" s="9"/>
      <c r="EP477" s="9"/>
      <c r="EQ477" s="9"/>
    </row>
    <row r="478" spans="2:147" ht="15.75">
      <c r="B478" s="58"/>
      <c r="C478" s="31"/>
      <c r="D478" s="58"/>
      <c r="E478" s="58">
        <v>10027832</v>
      </c>
      <c r="G478" s="54" t="s">
        <v>2437</v>
      </c>
      <c r="H478" s="54" t="s">
        <v>2438</v>
      </c>
      <c r="I478" s="54" t="s">
        <v>690</v>
      </c>
      <c r="J478" s="91">
        <v>589448</v>
      </c>
      <c r="K478" s="91"/>
      <c r="L478" s="54" t="s">
        <v>690</v>
      </c>
      <c r="M478" s="91">
        <v>78705</v>
      </c>
      <c r="N478" s="31">
        <v>82</v>
      </c>
      <c r="O478" s="98">
        <v>0.654</v>
      </c>
      <c r="P478" s="57">
        <v>39202</v>
      </c>
      <c r="Q478" s="57">
        <v>39444</v>
      </c>
      <c r="R478" s="92" t="s">
        <v>2012</v>
      </c>
      <c r="S478" s="92" t="s">
        <v>349</v>
      </c>
      <c r="T478" s="31" t="s">
        <v>4376</v>
      </c>
      <c r="U478" s="92" t="s">
        <v>906</v>
      </c>
      <c r="V478" s="92" t="s">
        <v>2259</v>
      </c>
      <c r="AC478" s="39"/>
      <c r="AD478" s="7"/>
      <c r="AE478" s="7"/>
      <c r="AF478" s="35"/>
      <c r="AG478" s="7"/>
      <c r="AH478" s="5"/>
      <c r="AI478" s="9"/>
      <c r="AJ478" s="9"/>
      <c r="AK478" s="5"/>
      <c r="AL478" s="32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  <c r="EB478" s="9"/>
      <c r="EC478" s="9"/>
      <c r="ED478" s="9"/>
      <c r="EE478" s="9"/>
      <c r="EF478" s="9"/>
      <c r="EG478" s="9"/>
      <c r="EH478" s="9"/>
      <c r="EI478" s="9"/>
      <c r="EJ478" s="9"/>
      <c r="EK478" s="9"/>
      <c r="EL478" s="9"/>
      <c r="EM478" s="9"/>
      <c r="EN478" s="9"/>
      <c r="EO478" s="9"/>
      <c r="EP478" s="9"/>
      <c r="EQ478" s="9"/>
    </row>
    <row r="479" spans="2:147" ht="15.75">
      <c r="B479" s="58"/>
      <c r="C479" s="31"/>
      <c r="D479" s="58"/>
      <c r="E479" s="161" t="s">
        <v>725</v>
      </c>
      <c r="F479" s="157"/>
      <c r="G479" s="154" t="s">
        <v>3661</v>
      </c>
      <c r="H479" s="154" t="s">
        <v>4353</v>
      </c>
      <c r="I479" s="154" t="s">
        <v>3833</v>
      </c>
      <c r="J479" s="157">
        <v>842588</v>
      </c>
      <c r="K479" s="157"/>
      <c r="L479" s="154" t="s">
        <v>2733</v>
      </c>
      <c r="M479" s="157">
        <v>78756</v>
      </c>
      <c r="N479" s="167">
        <v>31</v>
      </c>
      <c r="O479" s="163">
        <v>1.629</v>
      </c>
      <c r="P479" s="168">
        <v>37267</v>
      </c>
      <c r="Q479" s="168">
        <v>38960</v>
      </c>
      <c r="R479" s="157" t="s">
        <v>76</v>
      </c>
      <c r="S479" s="157" t="s">
        <v>2734</v>
      </c>
      <c r="T479" s="157" t="s">
        <v>2735</v>
      </c>
      <c r="U479" s="157" t="s">
        <v>3304</v>
      </c>
      <c r="V479" s="157" t="s">
        <v>1082</v>
      </c>
      <c r="AC479" s="39"/>
      <c r="AD479" s="7"/>
      <c r="AE479" s="7"/>
      <c r="AF479" s="35"/>
      <c r="AG479" s="7"/>
      <c r="AH479" s="5"/>
      <c r="AI479" s="9"/>
      <c r="AJ479" s="9"/>
      <c r="AK479" s="5"/>
      <c r="AL479" s="32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</row>
    <row r="480" spans="2:147" ht="15.75">
      <c r="B480" s="58"/>
      <c r="C480" s="31"/>
      <c r="D480" s="58"/>
      <c r="E480" s="32">
        <v>164364</v>
      </c>
      <c r="G480" s="13" t="s">
        <v>2461</v>
      </c>
      <c r="H480" s="13" t="s">
        <v>2460</v>
      </c>
      <c r="I480" s="13" t="s">
        <v>3815</v>
      </c>
      <c r="L480" s="13" t="s">
        <v>4022</v>
      </c>
      <c r="M480" s="31">
        <v>78734</v>
      </c>
      <c r="N480" s="40">
        <v>75</v>
      </c>
      <c r="O480" s="51">
        <v>5.08</v>
      </c>
      <c r="P480" s="30">
        <v>36818</v>
      </c>
      <c r="Q480" s="30">
        <v>37294</v>
      </c>
      <c r="R480" s="30"/>
      <c r="S480" s="31" t="s">
        <v>3816</v>
      </c>
      <c r="T480" s="31" t="s">
        <v>3817</v>
      </c>
      <c r="U480" s="31" t="s">
        <v>3304</v>
      </c>
      <c r="V480" s="31" t="s">
        <v>1753</v>
      </c>
      <c r="AC480" s="39"/>
      <c r="AD480" s="7"/>
      <c r="AE480" s="7"/>
      <c r="AF480" s="35"/>
      <c r="AG480" s="7"/>
      <c r="AH480" s="5"/>
      <c r="AI480" s="9"/>
      <c r="AJ480" s="9"/>
      <c r="AK480" s="5"/>
      <c r="AL480" s="32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  <c r="EB480" s="9"/>
      <c r="EC480" s="9"/>
      <c r="ED480" s="9"/>
      <c r="EE480" s="9"/>
      <c r="EF480" s="9"/>
      <c r="EG480" s="9"/>
      <c r="EH480" s="9"/>
      <c r="EI480" s="9"/>
      <c r="EJ480" s="9"/>
      <c r="EK480" s="9"/>
      <c r="EL480" s="9"/>
      <c r="EM480" s="9"/>
      <c r="EN480" s="9"/>
      <c r="EO480" s="9"/>
      <c r="EP480" s="9"/>
      <c r="EQ480" s="9"/>
    </row>
    <row r="481" spans="2:147" ht="15.75">
      <c r="B481" s="58"/>
      <c r="C481" s="31"/>
      <c r="D481" s="58"/>
      <c r="G481" s="13" t="s">
        <v>2992</v>
      </c>
      <c r="H481" s="13" t="s">
        <v>2993</v>
      </c>
      <c r="I481" s="13" t="s">
        <v>2994</v>
      </c>
      <c r="L481" s="13" t="s">
        <v>4023</v>
      </c>
      <c r="M481" s="31">
        <v>78758</v>
      </c>
      <c r="N481" s="40">
        <v>240</v>
      </c>
      <c r="O481" s="51">
        <v>12.6</v>
      </c>
      <c r="P481" s="30">
        <v>34319</v>
      </c>
      <c r="Q481" s="30">
        <v>34487</v>
      </c>
      <c r="R481" s="30"/>
      <c r="S481" s="31" t="s">
        <v>1168</v>
      </c>
      <c r="T481" s="31" t="s">
        <v>1169</v>
      </c>
      <c r="U481" s="31" t="s">
        <v>3304</v>
      </c>
      <c r="V481" s="31" t="s">
        <v>3512</v>
      </c>
      <c r="AC481" s="39"/>
      <c r="AD481" s="7"/>
      <c r="AE481" s="7"/>
      <c r="AF481" s="35"/>
      <c r="AG481" s="7"/>
      <c r="AH481" s="5"/>
      <c r="AI481" s="9"/>
      <c r="AJ481" s="9"/>
      <c r="AK481" s="5"/>
      <c r="AL481" s="32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  <c r="EB481" s="9"/>
      <c r="EC481" s="9"/>
      <c r="ED481" s="9"/>
      <c r="EE481" s="9"/>
      <c r="EF481" s="9"/>
      <c r="EG481" s="9"/>
      <c r="EH481" s="9"/>
      <c r="EI481" s="9"/>
      <c r="EJ481" s="9"/>
      <c r="EK481" s="9"/>
      <c r="EL481" s="9"/>
      <c r="EM481" s="9"/>
      <c r="EN481" s="9"/>
      <c r="EO481" s="9"/>
      <c r="EP481" s="9"/>
      <c r="EQ481" s="9"/>
    </row>
    <row r="482" spans="2:147" ht="15.75">
      <c r="B482" s="58"/>
      <c r="C482" s="31"/>
      <c r="D482" s="58"/>
      <c r="G482" s="13" t="s">
        <v>1170</v>
      </c>
      <c r="H482" s="13" t="s">
        <v>1171</v>
      </c>
      <c r="I482" s="13" t="s">
        <v>1172</v>
      </c>
      <c r="L482" s="13" t="s">
        <v>4024</v>
      </c>
      <c r="M482" s="31">
        <v>78758</v>
      </c>
      <c r="N482" s="40">
        <v>160</v>
      </c>
      <c r="O482" s="51">
        <v>8.71</v>
      </c>
      <c r="P482" s="30">
        <v>34925</v>
      </c>
      <c r="Q482" s="30">
        <v>35024</v>
      </c>
      <c r="R482" s="30"/>
      <c r="S482" s="31" t="s">
        <v>1173</v>
      </c>
      <c r="T482" s="31" t="s">
        <v>553</v>
      </c>
      <c r="U482" s="31" t="s">
        <v>3304</v>
      </c>
      <c r="V482" s="31" t="s">
        <v>3519</v>
      </c>
      <c r="AC482" s="39"/>
      <c r="AD482" s="7"/>
      <c r="AE482" s="7"/>
      <c r="AF482" s="35"/>
      <c r="AG482" s="7"/>
      <c r="AH482" s="5"/>
      <c r="AI482" s="9"/>
      <c r="AJ482" s="9"/>
      <c r="AK482" s="5"/>
      <c r="AL482" s="32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  <c r="EB482" s="9"/>
      <c r="EC482" s="9"/>
      <c r="ED482" s="9"/>
      <c r="EE482" s="9"/>
      <c r="EF482" s="9"/>
      <c r="EG482" s="9"/>
      <c r="EH482" s="9"/>
      <c r="EI482" s="9"/>
      <c r="EJ482" s="9"/>
      <c r="EK482" s="9"/>
      <c r="EL482" s="9"/>
      <c r="EM482" s="9"/>
      <c r="EN482" s="9"/>
      <c r="EO482" s="9"/>
      <c r="EP482" s="9"/>
      <c r="EQ482" s="9"/>
    </row>
    <row r="483" spans="2:147" ht="15.75">
      <c r="B483" s="58"/>
      <c r="C483" s="31"/>
      <c r="D483" s="58"/>
      <c r="E483" s="124">
        <v>11016092</v>
      </c>
      <c r="F483" s="13"/>
      <c r="G483" s="125" t="s">
        <v>4767</v>
      </c>
      <c r="H483" s="125" t="s">
        <v>4797</v>
      </c>
      <c r="I483" s="125" t="s">
        <v>4768</v>
      </c>
      <c r="J483" s="126">
        <v>3040749</v>
      </c>
      <c r="K483" s="13"/>
      <c r="L483" s="125"/>
      <c r="M483" s="126" t="s">
        <v>3627</v>
      </c>
      <c r="N483" s="31">
        <v>307</v>
      </c>
      <c r="O483" s="130">
        <v>17.078</v>
      </c>
      <c r="P483" s="127">
        <v>41530</v>
      </c>
      <c r="Q483" s="127">
        <v>41908</v>
      </c>
      <c r="R483" s="31" t="s">
        <v>4463</v>
      </c>
      <c r="S483" s="126" t="s">
        <v>4793</v>
      </c>
      <c r="T483" s="126" t="s">
        <v>2223</v>
      </c>
      <c r="U483" s="31" t="s">
        <v>177</v>
      </c>
      <c r="V483" s="31" t="s">
        <v>4811</v>
      </c>
      <c r="AC483" s="39"/>
      <c r="AD483" s="7"/>
      <c r="AE483" s="7"/>
      <c r="AF483" s="35"/>
      <c r="AG483" s="7"/>
      <c r="AH483" s="5"/>
      <c r="AI483" s="9"/>
      <c r="AJ483" s="9"/>
      <c r="AK483" s="5"/>
      <c r="AL483" s="32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  <c r="EB483" s="9"/>
      <c r="EC483" s="9"/>
      <c r="ED483" s="9"/>
      <c r="EE483" s="9"/>
      <c r="EF483" s="9"/>
      <c r="EG483" s="9"/>
      <c r="EH483" s="9"/>
      <c r="EI483" s="9"/>
      <c r="EJ483" s="9"/>
      <c r="EK483" s="9"/>
      <c r="EL483" s="9"/>
      <c r="EM483" s="9"/>
      <c r="EN483" s="9"/>
      <c r="EO483" s="9"/>
      <c r="EP483" s="9"/>
      <c r="EQ483" s="9"/>
    </row>
    <row r="484" spans="2:147" ht="15.75">
      <c r="B484" s="58"/>
      <c r="C484" s="31"/>
      <c r="D484" s="58"/>
      <c r="E484" s="56" t="s">
        <v>3504</v>
      </c>
      <c r="G484" s="54" t="s">
        <v>4039</v>
      </c>
      <c r="H484" s="54" t="s">
        <v>3503</v>
      </c>
      <c r="I484" s="13" t="s">
        <v>1932</v>
      </c>
      <c r="J484" s="31">
        <v>256515</v>
      </c>
      <c r="L484" s="54" t="s">
        <v>3329</v>
      </c>
      <c r="M484" s="31">
        <v>78732</v>
      </c>
      <c r="N484" s="91">
        <v>5</v>
      </c>
      <c r="O484" s="98">
        <v>7</v>
      </c>
      <c r="P484" s="57">
        <v>38470</v>
      </c>
      <c r="Q484" s="57">
        <v>38554</v>
      </c>
      <c r="R484" s="31" t="s">
        <v>596</v>
      </c>
      <c r="S484" s="31" t="s">
        <v>3014</v>
      </c>
      <c r="T484" s="31" t="s">
        <v>3015</v>
      </c>
      <c r="U484" s="31" t="s">
        <v>906</v>
      </c>
      <c r="V484" s="31" t="s">
        <v>3016</v>
      </c>
      <c r="AC484" s="39"/>
      <c r="AD484" s="7"/>
      <c r="AE484" s="7"/>
      <c r="AF484" s="35"/>
      <c r="AG484" s="7"/>
      <c r="AH484" s="5"/>
      <c r="AI484" s="9"/>
      <c r="AJ484" s="9"/>
      <c r="AK484" s="5"/>
      <c r="AL484" s="32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  <c r="EB484" s="9"/>
      <c r="EC484" s="9"/>
      <c r="ED484" s="9"/>
      <c r="EE484" s="9"/>
      <c r="EF484" s="9"/>
      <c r="EG484" s="9"/>
      <c r="EH484" s="9"/>
      <c r="EI484" s="9"/>
      <c r="EJ484" s="9"/>
      <c r="EK484" s="9"/>
      <c r="EL484" s="9"/>
      <c r="EM484" s="9"/>
      <c r="EN484" s="9"/>
      <c r="EO484" s="9"/>
      <c r="EP484" s="9"/>
      <c r="EQ484" s="9"/>
    </row>
    <row r="485" spans="2:147" ht="15.75">
      <c r="B485" s="58"/>
      <c r="C485" s="31"/>
      <c r="D485" s="58"/>
      <c r="E485" s="32">
        <v>172533</v>
      </c>
      <c r="G485" s="13" t="s">
        <v>1332</v>
      </c>
      <c r="H485" s="13" t="s">
        <v>3609</v>
      </c>
      <c r="I485" s="13" t="s">
        <v>3251</v>
      </c>
      <c r="L485" s="13" t="s">
        <v>3252</v>
      </c>
      <c r="M485" s="31">
        <v>78748</v>
      </c>
      <c r="N485" s="40">
        <v>300</v>
      </c>
      <c r="O485" s="51">
        <v>21.28</v>
      </c>
      <c r="P485" s="30">
        <v>36979</v>
      </c>
      <c r="Q485" s="30">
        <v>37063</v>
      </c>
      <c r="R485" s="31" t="s">
        <v>745</v>
      </c>
      <c r="S485" s="31" t="s">
        <v>1333</v>
      </c>
      <c r="T485" s="31" t="s">
        <v>1334</v>
      </c>
      <c r="U485" s="31" t="s">
        <v>3304</v>
      </c>
      <c r="V485" s="31" t="s">
        <v>1081</v>
      </c>
      <c r="AC485" s="39"/>
      <c r="AD485" s="7"/>
      <c r="AE485" s="7"/>
      <c r="AF485" s="35"/>
      <c r="AG485" s="7"/>
      <c r="AH485" s="5"/>
      <c r="AI485" s="9"/>
      <c r="AJ485" s="9"/>
      <c r="AK485" s="5"/>
      <c r="AL485" s="32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  <c r="EB485" s="9"/>
      <c r="EC485" s="9"/>
      <c r="ED485" s="9"/>
      <c r="EE485" s="9"/>
      <c r="EF485" s="9"/>
      <c r="EG485" s="9"/>
      <c r="EH485" s="9"/>
      <c r="EI485" s="9"/>
      <c r="EJ485" s="9"/>
      <c r="EK485" s="9"/>
      <c r="EL485" s="9"/>
      <c r="EM485" s="9"/>
      <c r="EN485" s="9"/>
      <c r="EO485" s="9"/>
      <c r="EP485" s="9"/>
      <c r="EQ485" s="9"/>
    </row>
    <row r="486" spans="2:147" ht="15.75">
      <c r="B486" s="58"/>
      <c r="C486" s="31"/>
      <c r="D486" s="58"/>
      <c r="E486" s="124">
        <v>10630912</v>
      </c>
      <c r="F486" s="13"/>
      <c r="G486" s="125" t="s">
        <v>3962</v>
      </c>
      <c r="H486" s="125" t="s">
        <v>938</v>
      </c>
      <c r="I486" s="125" t="s">
        <v>3961</v>
      </c>
      <c r="J486" s="126">
        <v>842108</v>
      </c>
      <c r="K486" s="13"/>
      <c r="M486" s="126" t="s">
        <v>3626</v>
      </c>
      <c r="N486" s="31">
        <v>12</v>
      </c>
      <c r="O486" s="51">
        <v>0.741</v>
      </c>
      <c r="P486" s="127">
        <v>40757</v>
      </c>
      <c r="Q486" s="127">
        <v>41288</v>
      </c>
      <c r="R486" s="31" t="s">
        <v>259</v>
      </c>
      <c r="S486" s="126" t="s">
        <v>2135</v>
      </c>
      <c r="T486" s="126" t="s">
        <v>2122</v>
      </c>
      <c r="U486" s="31" t="s">
        <v>177</v>
      </c>
      <c r="V486" s="31" t="s">
        <v>3106</v>
      </c>
      <c r="AC486" s="39"/>
      <c r="AD486" s="7"/>
      <c r="AE486" s="7"/>
      <c r="AF486" s="35"/>
      <c r="AG486" s="7"/>
      <c r="AH486" s="5"/>
      <c r="AI486" s="9"/>
      <c r="AJ486" s="9"/>
      <c r="AK486" s="5"/>
      <c r="AL486" s="32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  <c r="EB486" s="9"/>
      <c r="EC486" s="9"/>
      <c r="ED486" s="9"/>
      <c r="EE486" s="9"/>
      <c r="EF486" s="9"/>
      <c r="EG486" s="9"/>
      <c r="EH486" s="9"/>
      <c r="EI486" s="9"/>
      <c r="EJ486" s="9"/>
      <c r="EK486" s="9"/>
      <c r="EL486" s="9"/>
      <c r="EM486" s="9"/>
      <c r="EN486" s="9"/>
      <c r="EO486" s="9"/>
      <c r="EP486" s="9"/>
      <c r="EQ486" s="9"/>
    </row>
    <row r="487" spans="2:147" ht="15.75">
      <c r="B487" s="58"/>
      <c r="C487" s="31"/>
      <c r="D487" s="58"/>
      <c r="E487" s="32">
        <v>122351</v>
      </c>
      <c r="G487" s="13" t="s">
        <v>2977</v>
      </c>
      <c r="H487" s="13" t="s">
        <v>2976</v>
      </c>
      <c r="I487" s="13" t="s">
        <v>2978</v>
      </c>
      <c r="L487" s="13" t="s">
        <v>1815</v>
      </c>
      <c r="M487" s="31">
        <v>78726</v>
      </c>
      <c r="N487" s="40">
        <v>240</v>
      </c>
      <c r="O487" s="51">
        <v>5.9</v>
      </c>
      <c r="P487" s="30">
        <v>36565</v>
      </c>
      <c r="Q487" s="30">
        <v>36798</v>
      </c>
      <c r="R487" s="30"/>
      <c r="S487" s="31" t="s">
        <v>49</v>
      </c>
      <c r="T487" s="31" t="s">
        <v>50</v>
      </c>
      <c r="U487" s="31" t="s">
        <v>3304</v>
      </c>
      <c r="V487" s="31" t="s">
        <v>2968</v>
      </c>
      <c r="AC487" s="39"/>
      <c r="AD487" s="7"/>
      <c r="AE487" s="7"/>
      <c r="AF487" s="35"/>
      <c r="AG487" s="7"/>
      <c r="AH487" s="5"/>
      <c r="AI487" s="9"/>
      <c r="AJ487" s="9"/>
      <c r="AK487" s="5"/>
      <c r="AL487" s="32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  <c r="EB487" s="9"/>
      <c r="EC487" s="9"/>
      <c r="ED487" s="9"/>
      <c r="EE487" s="9"/>
      <c r="EF487" s="9"/>
      <c r="EG487" s="9"/>
      <c r="EH487" s="9"/>
      <c r="EI487" s="9"/>
      <c r="EJ487" s="9"/>
      <c r="EK487" s="9"/>
      <c r="EL487" s="9"/>
      <c r="EM487" s="9"/>
      <c r="EN487" s="9"/>
      <c r="EO487" s="9"/>
      <c r="EP487" s="9"/>
      <c r="EQ487" s="9"/>
    </row>
    <row r="488" spans="2:147" ht="15.75">
      <c r="B488" s="58"/>
      <c r="C488" s="31"/>
      <c r="D488" s="58"/>
      <c r="G488" s="13" t="s">
        <v>2785</v>
      </c>
      <c r="H488" s="13" t="s">
        <v>3196</v>
      </c>
      <c r="I488" s="13" t="s">
        <v>2786</v>
      </c>
      <c r="L488" s="13" t="s">
        <v>1816</v>
      </c>
      <c r="M488" s="31">
        <v>78758</v>
      </c>
      <c r="N488" s="40">
        <v>366</v>
      </c>
      <c r="O488" s="51">
        <v>16.89</v>
      </c>
      <c r="P488" s="30">
        <v>34656</v>
      </c>
      <c r="Q488" s="30">
        <v>34782</v>
      </c>
      <c r="R488" s="30"/>
      <c r="S488" s="31" t="s">
        <v>1213</v>
      </c>
      <c r="T488" s="31" t="s">
        <v>1214</v>
      </c>
      <c r="U488" s="31" t="s">
        <v>554</v>
      </c>
      <c r="V488" s="31" t="s">
        <v>3516</v>
      </c>
      <c r="AC488" s="39"/>
      <c r="AD488" s="7"/>
      <c r="AE488" s="7"/>
      <c r="AF488" s="35"/>
      <c r="AG488" s="7"/>
      <c r="AH488" s="5"/>
      <c r="AI488" s="9"/>
      <c r="AJ488" s="9"/>
      <c r="AK488" s="5"/>
      <c r="AL488" s="32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</row>
    <row r="489" spans="2:147" ht="15.75">
      <c r="B489" s="58"/>
      <c r="C489" s="31"/>
      <c r="D489" s="58"/>
      <c r="E489" s="32">
        <v>177225</v>
      </c>
      <c r="G489" s="13" t="s">
        <v>3389</v>
      </c>
      <c r="H489" s="13" t="s">
        <v>3825</v>
      </c>
      <c r="I489" s="13" t="s">
        <v>1037</v>
      </c>
      <c r="L489" s="13" t="s">
        <v>3390</v>
      </c>
      <c r="M489" s="31">
        <v>78729</v>
      </c>
      <c r="N489" s="40">
        <v>376</v>
      </c>
      <c r="O489" s="51">
        <v>20.08</v>
      </c>
      <c r="P489" s="30">
        <v>37118</v>
      </c>
      <c r="Q489" s="30">
        <v>37410</v>
      </c>
      <c r="R489" s="31" t="s">
        <v>745</v>
      </c>
      <c r="S489" s="31" t="s">
        <v>3391</v>
      </c>
      <c r="T489" s="31" t="s">
        <v>3392</v>
      </c>
      <c r="U489" s="31" t="s">
        <v>554</v>
      </c>
      <c r="V489" s="31" t="s">
        <v>3002</v>
      </c>
      <c r="AC489" s="39"/>
      <c r="AD489" s="7"/>
      <c r="AE489" s="7"/>
      <c r="AF489" s="35"/>
      <c r="AG489" s="7"/>
      <c r="AH489" s="5"/>
      <c r="AI489" s="9"/>
      <c r="AJ489" s="9"/>
      <c r="AK489" s="5"/>
      <c r="AL489" s="32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</row>
    <row r="490" spans="2:147" ht="15.75">
      <c r="B490" s="58"/>
      <c r="C490" s="31"/>
      <c r="D490" s="58"/>
      <c r="G490" s="13" t="s">
        <v>2787</v>
      </c>
      <c r="H490" s="13" t="s">
        <v>2678</v>
      </c>
      <c r="I490" s="13" t="s">
        <v>978</v>
      </c>
      <c r="L490" s="13" t="s">
        <v>784</v>
      </c>
      <c r="M490" s="7">
        <v>78729</v>
      </c>
      <c r="N490" s="40">
        <v>528</v>
      </c>
      <c r="O490" s="51">
        <v>23.59</v>
      </c>
      <c r="P490" s="30">
        <v>34689</v>
      </c>
      <c r="Q490" s="30">
        <v>34903</v>
      </c>
      <c r="R490" s="30"/>
      <c r="S490" s="31" t="s">
        <v>49</v>
      </c>
      <c r="T490" s="31" t="s">
        <v>50</v>
      </c>
      <c r="U490" s="31" t="s">
        <v>3304</v>
      </c>
      <c r="V490" s="31" t="s">
        <v>3516</v>
      </c>
      <c r="AC490" s="39"/>
      <c r="AD490" s="7"/>
      <c r="AE490" s="7"/>
      <c r="AF490" s="35"/>
      <c r="AG490" s="7"/>
      <c r="AH490" s="5"/>
      <c r="AI490" s="9"/>
      <c r="AJ490" s="9"/>
      <c r="AK490" s="5"/>
      <c r="AL490" s="32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  <c r="EB490" s="9"/>
      <c r="EC490" s="9"/>
      <c r="ED490" s="9"/>
      <c r="EE490" s="9"/>
      <c r="EF490" s="9"/>
      <c r="EG490" s="9"/>
      <c r="EH490" s="9"/>
      <c r="EI490" s="9"/>
      <c r="EJ490" s="9"/>
      <c r="EK490" s="9"/>
      <c r="EL490" s="9"/>
      <c r="EM490" s="9"/>
      <c r="EN490" s="9"/>
      <c r="EO490" s="9"/>
      <c r="EP490" s="9"/>
      <c r="EQ490" s="9"/>
    </row>
    <row r="491" spans="2:147" ht="15.75">
      <c r="B491" s="58"/>
      <c r="C491" s="31"/>
      <c r="D491" s="58"/>
      <c r="G491" s="13" t="s">
        <v>2679</v>
      </c>
      <c r="H491" s="13" t="s">
        <v>2680</v>
      </c>
      <c r="I491" s="13" t="s">
        <v>2681</v>
      </c>
      <c r="L491" s="13" t="s">
        <v>4263</v>
      </c>
      <c r="M491" s="31">
        <v>78749</v>
      </c>
      <c r="N491" s="40">
        <v>290</v>
      </c>
      <c r="O491" s="51">
        <v>18</v>
      </c>
      <c r="P491" s="30" t="s">
        <v>3519</v>
      </c>
      <c r="Q491" s="30" t="s">
        <v>3521</v>
      </c>
      <c r="R491" s="30"/>
      <c r="S491" s="31" t="s">
        <v>49</v>
      </c>
      <c r="T491" s="31" t="s">
        <v>50</v>
      </c>
      <c r="U491" s="31" t="s">
        <v>3304</v>
      </c>
      <c r="V491" s="31" t="s">
        <v>3519</v>
      </c>
      <c r="AC491" s="39"/>
      <c r="AD491" s="7"/>
      <c r="AE491" s="7"/>
      <c r="AF491" s="35"/>
      <c r="AG491" s="7"/>
      <c r="AH491" s="5"/>
      <c r="AI491" s="9"/>
      <c r="AJ491" s="9"/>
      <c r="AK491" s="5"/>
      <c r="AL491" s="32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</row>
    <row r="492" spans="2:147" ht="15.75">
      <c r="B492" s="58"/>
      <c r="C492" s="31"/>
      <c r="D492" s="58"/>
      <c r="G492" s="13" t="s">
        <v>3484</v>
      </c>
      <c r="H492" s="13" t="s">
        <v>3485</v>
      </c>
      <c r="I492" s="13" t="s">
        <v>979</v>
      </c>
      <c r="L492" s="13" t="s">
        <v>4264</v>
      </c>
      <c r="M492" s="31">
        <v>78729</v>
      </c>
      <c r="N492" s="40">
        <v>390</v>
      </c>
      <c r="O492" s="51">
        <v>21.5</v>
      </c>
      <c r="P492" s="30">
        <v>34312</v>
      </c>
      <c r="Q492" s="30">
        <v>34437</v>
      </c>
      <c r="R492" s="30"/>
      <c r="S492" s="31" t="s">
        <v>49</v>
      </c>
      <c r="T492" s="31" t="s">
        <v>50</v>
      </c>
      <c r="U492" s="31" t="s">
        <v>3304</v>
      </c>
      <c r="V492" s="31" t="s">
        <v>3512</v>
      </c>
      <c r="AC492" s="39"/>
      <c r="AD492" s="7"/>
      <c r="AE492" s="7"/>
      <c r="AF492" s="35"/>
      <c r="AG492" s="7"/>
      <c r="AH492" s="5"/>
      <c r="AI492" s="9"/>
      <c r="AJ492" s="9"/>
      <c r="AK492" s="5"/>
      <c r="AL492" s="32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  <c r="EB492" s="9"/>
      <c r="EC492" s="9"/>
      <c r="ED492" s="9"/>
      <c r="EE492" s="9"/>
      <c r="EF492" s="9"/>
      <c r="EG492" s="9"/>
      <c r="EH492" s="9"/>
      <c r="EI492" s="9"/>
      <c r="EJ492" s="9"/>
      <c r="EK492" s="9"/>
      <c r="EL492" s="9"/>
      <c r="EM492" s="9"/>
      <c r="EN492" s="9"/>
      <c r="EO492" s="9"/>
      <c r="EP492" s="9"/>
      <c r="EQ492" s="9"/>
    </row>
    <row r="493" spans="2:147" ht="15.75">
      <c r="B493" s="58"/>
      <c r="C493" s="31"/>
      <c r="D493" s="58"/>
      <c r="E493" s="61"/>
      <c r="G493" s="13" t="s">
        <v>3486</v>
      </c>
      <c r="H493" s="13" t="s">
        <v>3487</v>
      </c>
      <c r="I493" s="13" t="s">
        <v>3488</v>
      </c>
      <c r="L493" s="13" t="s">
        <v>4265</v>
      </c>
      <c r="M493" s="31">
        <v>78758</v>
      </c>
      <c r="N493" s="40">
        <v>293</v>
      </c>
      <c r="O493" s="51">
        <v>18.6</v>
      </c>
      <c r="P493" s="30">
        <v>34662</v>
      </c>
      <c r="Q493" s="30">
        <v>34597</v>
      </c>
      <c r="R493" s="30"/>
      <c r="S493" s="31" t="s">
        <v>49</v>
      </c>
      <c r="T493" s="31" t="s">
        <v>50</v>
      </c>
      <c r="U493" s="31" t="s">
        <v>3304</v>
      </c>
      <c r="V493" s="31" t="s">
        <v>3516</v>
      </c>
      <c r="AC493" s="39"/>
      <c r="AD493" s="7"/>
      <c r="AE493" s="7"/>
      <c r="AF493" s="35"/>
      <c r="AG493" s="7"/>
      <c r="AH493" s="5"/>
      <c r="AI493" s="9"/>
      <c r="AJ493" s="9"/>
      <c r="AK493" s="5"/>
      <c r="AL493" s="32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  <c r="EB493" s="9"/>
      <c r="EC493" s="9"/>
      <c r="ED493" s="9"/>
      <c r="EE493" s="9"/>
      <c r="EF493" s="9"/>
      <c r="EG493" s="9"/>
      <c r="EH493" s="9"/>
      <c r="EI493" s="9"/>
      <c r="EJ493" s="9"/>
      <c r="EK493" s="9"/>
      <c r="EL493" s="9"/>
      <c r="EM493" s="9"/>
      <c r="EN493" s="9"/>
      <c r="EO493" s="9"/>
      <c r="EP493" s="9"/>
      <c r="EQ493" s="9"/>
    </row>
    <row r="494" spans="2:147" ht="15.75">
      <c r="B494" s="58"/>
      <c r="C494" s="31"/>
      <c r="D494" s="58"/>
      <c r="G494" s="13" t="s">
        <v>3489</v>
      </c>
      <c r="H494" s="13" t="s">
        <v>373</v>
      </c>
      <c r="I494" s="13" t="s">
        <v>374</v>
      </c>
      <c r="L494" s="13" t="s">
        <v>4266</v>
      </c>
      <c r="M494" s="31">
        <v>78758</v>
      </c>
      <c r="N494" s="40">
        <v>323</v>
      </c>
      <c r="O494" s="51">
        <v>17.4</v>
      </c>
      <c r="P494" s="30">
        <v>34297</v>
      </c>
      <c r="Q494" s="30">
        <v>34597</v>
      </c>
      <c r="R494" s="30"/>
      <c r="S494" s="31" t="s">
        <v>49</v>
      </c>
      <c r="T494" s="31" t="s">
        <v>50</v>
      </c>
      <c r="U494" s="31" t="s">
        <v>3304</v>
      </c>
      <c r="V494" s="31" t="s">
        <v>3512</v>
      </c>
      <c r="AC494" s="39"/>
      <c r="AD494" s="7"/>
      <c r="AE494" s="7"/>
      <c r="AF494" s="35"/>
      <c r="AG494" s="7"/>
      <c r="AH494" s="5"/>
      <c r="AI494" s="9"/>
      <c r="AJ494" s="9"/>
      <c r="AK494" s="5"/>
      <c r="AL494" s="32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  <c r="EB494" s="9"/>
      <c r="EC494" s="9"/>
      <c r="ED494" s="9"/>
      <c r="EE494" s="9"/>
      <c r="EF494" s="9"/>
      <c r="EG494" s="9"/>
      <c r="EH494" s="9"/>
      <c r="EI494" s="9"/>
      <c r="EJ494" s="9"/>
      <c r="EK494" s="9"/>
      <c r="EL494" s="9"/>
      <c r="EM494" s="9"/>
      <c r="EN494" s="9"/>
      <c r="EO494" s="9"/>
      <c r="EP494" s="9"/>
      <c r="EQ494" s="9"/>
    </row>
    <row r="495" spans="2:147" ht="15.75">
      <c r="B495" s="58"/>
      <c r="C495" s="31"/>
      <c r="D495" s="58"/>
      <c r="G495" s="13" t="s">
        <v>2679</v>
      </c>
      <c r="H495" s="13" t="s">
        <v>375</v>
      </c>
      <c r="I495" s="13" t="s">
        <v>379</v>
      </c>
      <c r="L495" s="13" t="s">
        <v>4267</v>
      </c>
      <c r="M495" s="31">
        <v>78749</v>
      </c>
      <c r="N495" s="40">
        <v>210</v>
      </c>
      <c r="O495" s="51">
        <v>10.5</v>
      </c>
      <c r="P495" s="30" t="s">
        <v>3518</v>
      </c>
      <c r="Q495" s="30" t="s">
        <v>3520</v>
      </c>
      <c r="R495" s="30"/>
      <c r="S495" s="31" t="s">
        <v>49</v>
      </c>
      <c r="T495" s="31" t="s">
        <v>50</v>
      </c>
      <c r="U495" s="31" t="s">
        <v>3304</v>
      </c>
      <c r="V495" s="31" t="s">
        <v>3518</v>
      </c>
      <c r="AC495" s="39"/>
      <c r="AD495" s="7"/>
      <c r="AE495" s="7"/>
      <c r="AF495" s="35"/>
      <c r="AG495" s="7"/>
      <c r="AH495" s="5"/>
      <c r="AI495" s="9"/>
      <c r="AJ495" s="9"/>
      <c r="AK495" s="5"/>
      <c r="AL495" s="32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  <c r="EB495" s="9"/>
      <c r="EC495" s="9"/>
      <c r="ED495" s="9"/>
      <c r="EE495" s="9"/>
      <c r="EF495" s="9"/>
      <c r="EG495" s="9"/>
      <c r="EH495" s="9"/>
      <c r="EI495" s="9"/>
      <c r="EJ495" s="9"/>
      <c r="EK495" s="9"/>
      <c r="EL495" s="9"/>
      <c r="EM495" s="9"/>
      <c r="EN495" s="9"/>
      <c r="EO495" s="9"/>
      <c r="EP495" s="9"/>
      <c r="EQ495" s="9"/>
    </row>
    <row r="496" spans="2:147" ht="15.75">
      <c r="B496" s="58"/>
      <c r="C496" s="31"/>
      <c r="D496" s="58"/>
      <c r="G496" s="13" t="s">
        <v>478</v>
      </c>
      <c r="H496" s="13" t="s">
        <v>479</v>
      </c>
      <c r="I496" s="13" t="s">
        <v>3299</v>
      </c>
      <c r="L496" s="13" t="s">
        <v>2076</v>
      </c>
      <c r="M496" s="7">
        <v>78731</v>
      </c>
      <c r="N496" s="40">
        <v>240</v>
      </c>
      <c r="O496" s="51">
        <v>24</v>
      </c>
      <c r="P496" s="30">
        <v>34901</v>
      </c>
      <c r="Q496" s="30">
        <v>35117</v>
      </c>
      <c r="R496" s="30"/>
      <c r="S496" s="31" t="s">
        <v>49</v>
      </c>
      <c r="T496" s="31" t="s">
        <v>50</v>
      </c>
      <c r="U496" s="31" t="s">
        <v>3304</v>
      </c>
      <c r="V496" s="31" t="s">
        <v>3519</v>
      </c>
      <c r="AC496" s="39"/>
      <c r="AD496" s="7"/>
      <c r="AE496" s="7"/>
      <c r="AF496" s="35"/>
      <c r="AG496" s="7"/>
      <c r="AH496" s="5"/>
      <c r="AI496" s="9"/>
      <c r="AJ496" s="9"/>
      <c r="AK496" s="5"/>
      <c r="AL496" s="32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  <c r="EB496" s="9"/>
      <c r="EC496" s="9"/>
      <c r="ED496" s="9"/>
      <c r="EE496" s="9"/>
      <c r="EF496" s="9"/>
      <c r="EG496" s="9"/>
      <c r="EH496" s="9"/>
      <c r="EI496" s="9"/>
      <c r="EJ496" s="9"/>
      <c r="EK496" s="9"/>
      <c r="EL496" s="9"/>
      <c r="EM496" s="9"/>
      <c r="EN496" s="9"/>
      <c r="EO496" s="9"/>
      <c r="EP496" s="9"/>
      <c r="EQ496" s="9"/>
    </row>
    <row r="497" spans="2:147" ht="15.75">
      <c r="B497" s="58"/>
      <c r="C497" s="31"/>
      <c r="D497" s="58"/>
      <c r="G497" s="13" t="s">
        <v>481</v>
      </c>
      <c r="H497" s="13" t="s">
        <v>482</v>
      </c>
      <c r="I497" s="13" t="s">
        <v>483</v>
      </c>
      <c r="L497" s="13" t="s">
        <v>4268</v>
      </c>
      <c r="M497" s="31">
        <v>78758</v>
      </c>
      <c r="N497" s="40">
        <v>384</v>
      </c>
      <c r="O497" s="51">
        <v>27.9</v>
      </c>
      <c r="P497" s="30">
        <v>35020</v>
      </c>
      <c r="Q497" s="30">
        <v>35160</v>
      </c>
      <c r="R497" s="30"/>
      <c r="S497" s="31" t="s">
        <v>49</v>
      </c>
      <c r="T497" s="31" t="s">
        <v>50</v>
      </c>
      <c r="U497" s="31" t="s">
        <v>3304</v>
      </c>
      <c r="V497" s="31" t="s">
        <v>3520</v>
      </c>
      <c r="AC497" s="39"/>
      <c r="AD497" s="7"/>
      <c r="AE497" s="7"/>
      <c r="AF497" s="35"/>
      <c r="AG497" s="7"/>
      <c r="AH497" s="5"/>
      <c r="AI497" s="9"/>
      <c r="AJ497" s="9"/>
      <c r="AK497" s="5"/>
      <c r="AL497" s="32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</row>
    <row r="498" spans="2:147" ht="15.75">
      <c r="B498" s="58"/>
      <c r="C498" s="31"/>
      <c r="D498" s="58"/>
      <c r="G498" s="13" t="s">
        <v>275</v>
      </c>
      <c r="H498" s="13" t="s">
        <v>3197</v>
      </c>
      <c r="I498" s="13" t="s">
        <v>276</v>
      </c>
      <c r="L498" s="13" t="s">
        <v>4269</v>
      </c>
      <c r="M498" s="31">
        <v>78758</v>
      </c>
      <c r="N498" s="40">
        <v>342</v>
      </c>
      <c r="O498" s="51">
        <v>20.129</v>
      </c>
      <c r="P498" s="30">
        <v>34107</v>
      </c>
      <c r="Q498" s="30">
        <v>34178</v>
      </c>
      <c r="R498" s="30"/>
      <c r="S498" s="31" t="s">
        <v>49</v>
      </c>
      <c r="T498" s="31" t="s">
        <v>50</v>
      </c>
      <c r="U498" s="31" t="s">
        <v>3304</v>
      </c>
      <c r="V498" s="31" t="s">
        <v>3510</v>
      </c>
      <c r="AC498" s="39"/>
      <c r="AD498" s="7"/>
      <c r="AE498" s="7"/>
      <c r="AF498" s="35"/>
      <c r="AG498" s="7"/>
      <c r="AH498" s="5"/>
      <c r="AI498" s="9"/>
      <c r="AJ498" s="9"/>
      <c r="AK498" s="5"/>
      <c r="AL498" s="32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</row>
    <row r="499" spans="2:147" ht="15.75">
      <c r="B499" s="58"/>
      <c r="C499" s="31"/>
      <c r="D499" s="58"/>
      <c r="G499" s="13" t="s">
        <v>277</v>
      </c>
      <c r="H499" s="13" t="s">
        <v>4284</v>
      </c>
      <c r="I499" s="13" t="s">
        <v>4285</v>
      </c>
      <c r="L499" s="13" t="s">
        <v>4270</v>
      </c>
      <c r="M499" s="7">
        <v>78727</v>
      </c>
      <c r="N499" s="40">
        <v>442</v>
      </c>
      <c r="O499" s="51">
        <v>22.5</v>
      </c>
      <c r="P499" s="30">
        <v>34312</v>
      </c>
      <c r="Q499" s="30">
        <v>34703</v>
      </c>
      <c r="R499" s="30"/>
      <c r="S499" s="31" t="s">
        <v>49</v>
      </c>
      <c r="T499" s="31" t="s">
        <v>50</v>
      </c>
      <c r="U499" s="31" t="s">
        <v>3304</v>
      </c>
      <c r="V499" s="31" t="s">
        <v>3512</v>
      </c>
      <c r="AC499" s="39"/>
      <c r="AD499" s="7"/>
      <c r="AE499" s="7"/>
      <c r="AF499" s="35"/>
      <c r="AG499" s="7"/>
      <c r="AH499" s="5"/>
      <c r="AI499" s="9"/>
      <c r="AJ499" s="9"/>
      <c r="AK499" s="5"/>
      <c r="AL499" s="32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  <c r="EB499" s="9"/>
      <c r="EC499" s="9"/>
      <c r="ED499" s="9"/>
      <c r="EE499" s="9"/>
      <c r="EF499" s="9"/>
      <c r="EG499" s="9"/>
      <c r="EH499" s="9"/>
      <c r="EI499" s="9"/>
      <c r="EJ499" s="9"/>
      <c r="EK499" s="9"/>
      <c r="EL499" s="9"/>
      <c r="EM499" s="9"/>
      <c r="EN499" s="9"/>
      <c r="EO499" s="9"/>
      <c r="EP499" s="9"/>
      <c r="EQ499" s="9"/>
    </row>
    <row r="500" spans="2:147" ht="15.75">
      <c r="B500" s="58"/>
      <c r="C500" s="31"/>
      <c r="D500" s="58"/>
      <c r="E500" s="58">
        <v>304307</v>
      </c>
      <c r="G500" s="54" t="s">
        <v>4096</v>
      </c>
      <c r="H500" s="54" t="s">
        <v>3451</v>
      </c>
      <c r="I500" s="32" t="s">
        <v>3462</v>
      </c>
      <c r="J500" s="31">
        <v>550227</v>
      </c>
      <c r="L500" s="54" t="s">
        <v>4097</v>
      </c>
      <c r="M500" s="31">
        <v>78705</v>
      </c>
      <c r="N500" s="91">
        <v>364</v>
      </c>
      <c r="O500" s="98">
        <v>4.7668</v>
      </c>
      <c r="P500" s="57">
        <v>38981</v>
      </c>
      <c r="Q500" s="57">
        <v>39078</v>
      </c>
      <c r="R500" s="57" t="s">
        <v>2012</v>
      </c>
      <c r="S500" s="92" t="s">
        <v>3325</v>
      </c>
      <c r="T500" s="92" t="s">
        <v>3326</v>
      </c>
      <c r="U500" s="31" t="s">
        <v>3304</v>
      </c>
      <c r="V500" s="31" t="s">
        <v>769</v>
      </c>
      <c r="AC500" s="39"/>
      <c r="AD500" s="7"/>
      <c r="AE500" s="7"/>
      <c r="AF500" s="35"/>
      <c r="AG500" s="7"/>
      <c r="AH500" s="5"/>
      <c r="AI500" s="9"/>
      <c r="AJ500" s="9"/>
      <c r="AK500" s="5"/>
      <c r="AL500" s="32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  <c r="EB500" s="9"/>
      <c r="EC500" s="9"/>
      <c r="ED500" s="9"/>
      <c r="EE500" s="9"/>
      <c r="EF500" s="9"/>
      <c r="EG500" s="9"/>
      <c r="EH500" s="9"/>
      <c r="EI500" s="9"/>
      <c r="EJ500" s="9"/>
      <c r="EK500" s="9"/>
      <c r="EL500" s="9"/>
      <c r="EM500" s="9"/>
      <c r="EN500" s="9"/>
      <c r="EO500" s="9"/>
      <c r="EP500" s="9"/>
      <c r="EQ500" s="9"/>
    </row>
    <row r="501" spans="2:147" ht="15.75">
      <c r="B501" s="58"/>
      <c r="C501" s="31"/>
      <c r="D501" s="58"/>
      <c r="E501" s="32">
        <v>122354</v>
      </c>
      <c r="G501" s="13" t="s">
        <v>2979</v>
      </c>
      <c r="H501" s="13" t="s">
        <v>2980</v>
      </c>
      <c r="I501" s="13" t="s">
        <v>2981</v>
      </c>
      <c r="L501" s="13" t="s">
        <v>4271</v>
      </c>
      <c r="M501" s="31">
        <v>78726</v>
      </c>
      <c r="N501" s="40">
        <v>309</v>
      </c>
      <c r="O501" s="51">
        <v>14.34</v>
      </c>
      <c r="P501" s="30">
        <v>36565</v>
      </c>
      <c r="Q501" s="30">
        <v>36706</v>
      </c>
      <c r="R501" s="30"/>
      <c r="S501" s="31" t="s">
        <v>49</v>
      </c>
      <c r="T501" s="31" t="s">
        <v>50</v>
      </c>
      <c r="U501" s="31" t="s">
        <v>3304</v>
      </c>
      <c r="V501" s="31" t="s">
        <v>2968</v>
      </c>
      <c r="AC501" s="39"/>
      <c r="AD501" s="7"/>
      <c r="AE501" s="7"/>
      <c r="AF501" s="35"/>
      <c r="AG501" s="7"/>
      <c r="AH501" s="5"/>
      <c r="AI501" s="9"/>
      <c r="AJ501" s="9"/>
      <c r="AK501" s="5"/>
      <c r="AL501" s="32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  <c r="EB501" s="9"/>
      <c r="EC501" s="9"/>
      <c r="ED501" s="9"/>
      <c r="EE501" s="9"/>
      <c r="EF501" s="9"/>
      <c r="EG501" s="9"/>
      <c r="EH501" s="9"/>
      <c r="EI501" s="9"/>
      <c r="EJ501" s="9"/>
      <c r="EK501" s="9"/>
      <c r="EL501" s="9"/>
      <c r="EM501" s="9"/>
      <c r="EN501" s="9"/>
      <c r="EO501" s="9"/>
      <c r="EP501" s="9"/>
      <c r="EQ501" s="9"/>
    </row>
    <row r="502" spans="2:147" ht="15.75">
      <c r="B502" s="58"/>
      <c r="C502" s="31"/>
      <c r="D502" s="58"/>
      <c r="E502" s="58">
        <v>229364</v>
      </c>
      <c r="G502" s="55" t="s">
        <v>3385</v>
      </c>
      <c r="H502" s="55" t="s">
        <v>3386</v>
      </c>
      <c r="I502" s="13" t="s">
        <v>2987</v>
      </c>
      <c r="L502" s="13" t="s">
        <v>4272</v>
      </c>
      <c r="M502" s="31">
        <v>78729</v>
      </c>
      <c r="N502" s="40">
        <v>300</v>
      </c>
      <c r="O502" s="51">
        <v>44.3</v>
      </c>
      <c r="P502" s="30">
        <v>36581</v>
      </c>
      <c r="Q502" s="30">
        <v>38036</v>
      </c>
      <c r="R502" s="30" t="s">
        <v>745</v>
      </c>
      <c r="S502" s="31" t="s">
        <v>3263</v>
      </c>
      <c r="T502" s="31" t="s">
        <v>50</v>
      </c>
      <c r="U502" s="31" t="s">
        <v>3304</v>
      </c>
      <c r="V502" s="31" t="s">
        <v>2968</v>
      </c>
      <c r="AC502" s="39"/>
      <c r="AD502" s="7"/>
      <c r="AE502" s="7"/>
      <c r="AF502" s="35"/>
      <c r="AG502" s="7"/>
      <c r="AH502" s="5"/>
      <c r="AI502" s="9"/>
      <c r="AJ502" s="9"/>
      <c r="AK502" s="5"/>
      <c r="AL502" s="32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  <c r="EB502" s="9"/>
      <c r="EC502" s="9"/>
      <c r="ED502" s="9"/>
      <c r="EE502" s="9"/>
      <c r="EF502" s="9"/>
      <c r="EG502" s="9"/>
      <c r="EH502" s="9"/>
      <c r="EI502" s="9"/>
      <c r="EJ502" s="9"/>
      <c r="EK502" s="9"/>
      <c r="EL502" s="9"/>
      <c r="EM502" s="9"/>
      <c r="EN502" s="9"/>
      <c r="EO502" s="9"/>
      <c r="EP502" s="9"/>
      <c r="EQ502" s="9"/>
    </row>
    <row r="503" spans="2:147" ht="15.75">
      <c r="B503" s="58"/>
      <c r="C503" s="31"/>
      <c r="D503" s="58"/>
      <c r="E503" s="32">
        <v>122120</v>
      </c>
      <c r="G503" s="13" t="s">
        <v>2986</v>
      </c>
      <c r="H503" s="13" t="s">
        <v>3154</v>
      </c>
      <c r="I503" s="13" t="s">
        <v>2987</v>
      </c>
      <c r="L503" s="13" t="s">
        <v>4272</v>
      </c>
      <c r="M503" s="31">
        <v>78729</v>
      </c>
      <c r="N503" s="40">
        <v>415</v>
      </c>
      <c r="O503" s="51">
        <v>44.3</v>
      </c>
      <c r="P503" s="30">
        <v>36581</v>
      </c>
      <c r="Q503" s="30">
        <v>36817</v>
      </c>
      <c r="R503" s="30"/>
      <c r="S503" s="31" t="s">
        <v>3263</v>
      </c>
      <c r="T503" s="31" t="s">
        <v>50</v>
      </c>
      <c r="U503" s="31" t="s">
        <v>3304</v>
      </c>
      <c r="V503" s="31" t="s">
        <v>2968</v>
      </c>
      <c r="AC503" s="39"/>
      <c r="AD503" s="7"/>
      <c r="AE503" s="7"/>
      <c r="AF503" s="35"/>
      <c r="AG503" s="7"/>
      <c r="AH503" s="5"/>
      <c r="AI503" s="9"/>
      <c r="AJ503" s="9"/>
      <c r="AK503" s="5"/>
      <c r="AL503" s="32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  <c r="EB503" s="9"/>
      <c r="EC503" s="9"/>
      <c r="ED503" s="9"/>
      <c r="EE503" s="9"/>
      <c r="EF503" s="9"/>
      <c r="EG503" s="9"/>
      <c r="EH503" s="9"/>
      <c r="EI503" s="9"/>
      <c r="EJ503" s="9"/>
      <c r="EK503" s="9"/>
      <c r="EL503" s="9"/>
      <c r="EM503" s="9"/>
      <c r="EN503" s="9"/>
      <c r="EO503" s="9"/>
      <c r="EP503" s="9"/>
      <c r="EQ503" s="9"/>
    </row>
    <row r="504" spans="2:147" ht="15.75">
      <c r="B504" s="58"/>
      <c r="C504" s="31"/>
      <c r="D504" s="58"/>
      <c r="E504" s="32">
        <v>204167</v>
      </c>
      <c r="G504" s="13" t="s">
        <v>4256</v>
      </c>
      <c r="H504" s="13" t="s">
        <v>3773</v>
      </c>
      <c r="I504" s="13" t="s">
        <v>4280</v>
      </c>
      <c r="L504" s="13" t="s">
        <v>3539</v>
      </c>
      <c r="M504" s="31">
        <v>78741</v>
      </c>
      <c r="N504" s="31">
        <v>216</v>
      </c>
      <c r="O504" s="51">
        <v>14.6</v>
      </c>
      <c r="P504" s="30">
        <v>37391</v>
      </c>
      <c r="Q504" s="30">
        <v>37519</v>
      </c>
      <c r="R504" s="31" t="s">
        <v>4328</v>
      </c>
      <c r="S504" s="31" t="s">
        <v>49</v>
      </c>
      <c r="T504" s="31" t="s">
        <v>50</v>
      </c>
      <c r="U504" s="31" t="s">
        <v>3304</v>
      </c>
      <c r="V504" s="31" t="s">
        <v>2301</v>
      </c>
      <c r="AC504" s="39"/>
      <c r="AD504" s="7"/>
      <c r="AE504" s="7"/>
      <c r="AF504" s="35"/>
      <c r="AG504" s="7"/>
      <c r="AH504" s="5"/>
      <c r="AI504" s="9"/>
      <c r="AJ504" s="9"/>
      <c r="AK504" s="5"/>
      <c r="AL504" s="32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  <c r="EB504" s="9"/>
      <c r="EC504" s="9"/>
      <c r="ED504" s="9"/>
      <c r="EE504" s="9"/>
      <c r="EF504" s="9"/>
      <c r="EG504" s="9"/>
      <c r="EH504" s="9"/>
      <c r="EI504" s="9"/>
      <c r="EJ504" s="9"/>
      <c r="EK504" s="9"/>
      <c r="EL504" s="9"/>
      <c r="EM504" s="9"/>
      <c r="EN504" s="9"/>
      <c r="EO504" s="9"/>
      <c r="EP504" s="9"/>
      <c r="EQ504" s="9"/>
    </row>
    <row r="505" spans="2:147" ht="15.75">
      <c r="B505" s="58"/>
      <c r="C505" s="31"/>
      <c r="D505" s="58"/>
      <c r="G505" s="13" t="s">
        <v>4288</v>
      </c>
      <c r="H505" s="13" t="s">
        <v>4289</v>
      </c>
      <c r="I505" s="13" t="s">
        <v>4290</v>
      </c>
      <c r="L505" s="13" t="s">
        <v>4273</v>
      </c>
      <c r="M505" s="31">
        <v>78741</v>
      </c>
      <c r="N505" s="40">
        <v>252</v>
      </c>
      <c r="O505" s="51">
        <v>15.28</v>
      </c>
      <c r="P505" s="30">
        <v>34795</v>
      </c>
      <c r="Q505" s="30">
        <v>34962</v>
      </c>
      <c r="R505" s="30"/>
      <c r="S505" s="31" t="s">
        <v>49</v>
      </c>
      <c r="T505" s="31" t="s">
        <v>50</v>
      </c>
      <c r="U505" s="31" t="s">
        <v>3304</v>
      </c>
      <c r="V505" s="31" t="s">
        <v>3518</v>
      </c>
      <c r="AC505" s="39"/>
      <c r="AD505" s="7"/>
      <c r="AE505" s="7"/>
      <c r="AF505" s="35"/>
      <c r="AG505" s="7"/>
      <c r="AH505" s="5"/>
      <c r="AI505" s="9"/>
      <c r="AJ505" s="9"/>
      <c r="AK505" s="5"/>
      <c r="AL505" s="32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</row>
    <row r="506" spans="2:147" ht="15.75">
      <c r="B506" s="58"/>
      <c r="C506" s="31"/>
      <c r="D506" s="58"/>
      <c r="G506" s="13" t="s">
        <v>4291</v>
      </c>
      <c r="H506" s="13" t="s">
        <v>4292</v>
      </c>
      <c r="I506" s="13" t="s">
        <v>4293</v>
      </c>
      <c r="L506" s="13" t="s">
        <v>4274</v>
      </c>
      <c r="M506" s="31">
        <v>78741</v>
      </c>
      <c r="N506" s="40">
        <v>270</v>
      </c>
      <c r="O506" s="51">
        <v>18.1</v>
      </c>
      <c r="P506" s="30">
        <v>35178</v>
      </c>
      <c r="Q506" s="30">
        <v>35291</v>
      </c>
      <c r="R506" s="30"/>
      <c r="S506" s="31" t="s">
        <v>49</v>
      </c>
      <c r="T506" s="31" t="s">
        <v>50</v>
      </c>
      <c r="U506" s="31" t="s">
        <v>3304</v>
      </c>
      <c r="V506" s="31" t="s">
        <v>3522</v>
      </c>
      <c r="AC506" s="39"/>
      <c r="AD506" s="7"/>
      <c r="AE506" s="7"/>
      <c r="AF506" s="35"/>
      <c r="AG506" s="7"/>
      <c r="AH506" s="5"/>
      <c r="AI506" s="9"/>
      <c r="AJ506" s="9"/>
      <c r="AK506" s="5"/>
      <c r="AL506" s="32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</row>
    <row r="507" spans="2:147" ht="15.75">
      <c r="B507" s="58"/>
      <c r="C507" s="31"/>
      <c r="D507" s="58"/>
      <c r="G507" s="13" t="s">
        <v>4296</v>
      </c>
      <c r="H507" s="13" t="s">
        <v>4297</v>
      </c>
      <c r="I507" s="13" t="s">
        <v>4298</v>
      </c>
      <c r="L507" s="13" t="s">
        <v>4275</v>
      </c>
      <c r="M507" s="31">
        <v>78704</v>
      </c>
      <c r="N507" s="40">
        <v>295</v>
      </c>
      <c r="O507" s="51">
        <v>9.36</v>
      </c>
      <c r="P507" s="30" t="s">
        <v>4299</v>
      </c>
      <c r="Q507" s="30">
        <v>34933</v>
      </c>
      <c r="R507" s="30"/>
      <c r="S507" s="31" t="s">
        <v>49</v>
      </c>
      <c r="T507" s="31" t="s">
        <v>50</v>
      </c>
      <c r="U507" s="31" t="s">
        <v>3304</v>
      </c>
      <c r="V507" s="31" t="s">
        <v>3517</v>
      </c>
      <c r="AC507" s="39"/>
      <c r="AD507" s="7"/>
      <c r="AE507" s="7"/>
      <c r="AF507" s="35"/>
      <c r="AG507" s="7"/>
      <c r="AH507" s="5"/>
      <c r="AI507" s="9"/>
      <c r="AJ507" s="9"/>
      <c r="AK507" s="5"/>
      <c r="AL507" s="32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</row>
    <row r="508" spans="2:147" ht="15.75">
      <c r="B508" s="58"/>
      <c r="C508" s="31"/>
      <c r="D508" s="58"/>
      <c r="G508" s="13" t="s">
        <v>3482</v>
      </c>
      <c r="H508" s="13" t="s">
        <v>2501</v>
      </c>
      <c r="I508" s="13" t="s">
        <v>2503</v>
      </c>
      <c r="L508" s="13" t="s">
        <v>4276</v>
      </c>
      <c r="M508" s="31">
        <v>78727</v>
      </c>
      <c r="N508" s="40">
        <v>220</v>
      </c>
      <c r="O508" s="51">
        <v>10.9</v>
      </c>
      <c r="P508" s="30">
        <v>35173</v>
      </c>
      <c r="Q508" s="30">
        <v>35536</v>
      </c>
      <c r="R508" s="30"/>
      <c r="S508" s="31" t="s">
        <v>49</v>
      </c>
      <c r="T508" s="31" t="s">
        <v>50</v>
      </c>
      <c r="U508" s="31" t="s">
        <v>3304</v>
      </c>
      <c r="V508" s="31" t="s">
        <v>3522</v>
      </c>
      <c r="AC508" s="39"/>
      <c r="AD508" s="7"/>
      <c r="AE508" s="7"/>
      <c r="AF508" s="35"/>
      <c r="AG508" s="7"/>
      <c r="AH508" s="5"/>
      <c r="AI508" s="9"/>
      <c r="AJ508" s="9"/>
      <c r="AK508" s="5"/>
      <c r="AL508" s="32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</row>
    <row r="509" spans="2:147" ht="15.75">
      <c r="B509" s="58"/>
      <c r="C509" s="31"/>
      <c r="D509" s="58"/>
      <c r="G509" s="13" t="s">
        <v>3483</v>
      </c>
      <c r="H509" s="13" t="s">
        <v>2502</v>
      </c>
      <c r="I509" s="13" t="s">
        <v>2486</v>
      </c>
      <c r="L509" s="13" t="s">
        <v>4277</v>
      </c>
      <c r="M509" s="31">
        <v>78727</v>
      </c>
      <c r="N509" s="40">
        <v>272</v>
      </c>
      <c r="O509" s="51">
        <v>15.4</v>
      </c>
      <c r="P509" s="30">
        <v>35173</v>
      </c>
      <c r="Q509" s="30">
        <v>35536</v>
      </c>
      <c r="R509" s="30"/>
      <c r="S509" s="31" t="s">
        <v>49</v>
      </c>
      <c r="T509" s="31" t="s">
        <v>50</v>
      </c>
      <c r="U509" s="31" t="s">
        <v>3304</v>
      </c>
      <c r="V509" s="31" t="s">
        <v>3522</v>
      </c>
      <c r="AC509" s="39"/>
      <c r="AD509" s="7"/>
      <c r="AE509" s="7"/>
      <c r="AF509" s="35"/>
      <c r="AG509" s="7"/>
      <c r="AH509" s="5"/>
      <c r="AI509" s="9"/>
      <c r="AJ509" s="9"/>
      <c r="AK509" s="5"/>
      <c r="AL509" s="32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  <c r="EB509" s="9"/>
      <c r="EC509" s="9"/>
      <c r="ED509" s="9"/>
      <c r="EE509" s="9"/>
      <c r="EF509" s="9"/>
      <c r="EG509" s="9"/>
      <c r="EH509" s="9"/>
      <c r="EI509" s="9"/>
      <c r="EJ509" s="9"/>
      <c r="EK509" s="9"/>
      <c r="EL509" s="9"/>
      <c r="EM509" s="9"/>
      <c r="EN509" s="9"/>
      <c r="EO509" s="9"/>
      <c r="EP509" s="9"/>
      <c r="EQ509" s="9"/>
    </row>
    <row r="510" spans="2:147" ht="15.75">
      <c r="B510" s="58"/>
      <c r="C510" s="31"/>
      <c r="D510" s="58"/>
      <c r="E510" s="169">
        <v>253748</v>
      </c>
      <c r="F510" s="157"/>
      <c r="G510" s="170" t="s">
        <v>3291</v>
      </c>
      <c r="H510" s="170" t="s">
        <v>2151</v>
      </c>
      <c r="I510" s="170" t="s">
        <v>3577</v>
      </c>
      <c r="J510" s="171">
        <v>842834</v>
      </c>
      <c r="K510" s="171"/>
      <c r="L510" s="154" t="s">
        <v>2077</v>
      </c>
      <c r="M510" s="157">
        <v>78756</v>
      </c>
      <c r="N510" s="179">
        <v>12</v>
      </c>
      <c r="O510" s="176">
        <v>0.335</v>
      </c>
      <c r="P510" s="173">
        <v>38608</v>
      </c>
      <c r="Q510" s="173">
        <v>38827</v>
      </c>
      <c r="R510" s="157" t="s">
        <v>4076</v>
      </c>
      <c r="S510" s="157" t="s">
        <v>566</v>
      </c>
      <c r="T510" s="157" t="s">
        <v>1322</v>
      </c>
      <c r="U510" s="157" t="s">
        <v>3304</v>
      </c>
      <c r="V510" s="157" t="s">
        <v>730</v>
      </c>
      <c r="AC510" s="39"/>
      <c r="AD510" s="7"/>
      <c r="AE510" s="7"/>
      <c r="AF510" s="35"/>
      <c r="AG510" s="7"/>
      <c r="AH510" s="5"/>
      <c r="AI510" s="9"/>
      <c r="AJ510" s="9"/>
      <c r="AK510" s="5"/>
      <c r="AL510" s="32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  <c r="EB510" s="9"/>
      <c r="EC510" s="9"/>
      <c r="ED510" s="9"/>
      <c r="EE510" s="9"/>
      <c r="EF510" s="9"/>
      <c r="EG510" s="9"/>
      <c r="EH510" s="9"/>
      <c r="EI510" s="9"/>
      <c r="EJ510" s="9"/>
      <c r="EK510" s="9"/>
      <c r="EL510" s="9"/>
      <c r="EM510" s="9"/>
      <c r="EN510" s="9"/>
      <c r="EO510" s="9"/>
      <c r="EP510" s="9"/>
      <c r="EQ510" s="9"/>
    </row>
    <row r="511" spans="2:147" ht="15.75">
      <c r="B511" s="58"/>
      <c r="C511" s="31"/>
      <c r="D511" s="58"/>
      <c r="E511" s="58">
        <v>306608</v>
      </c>
      <c r="G511" s="58" t="s">
        <v>1425</v>
      </c>
      <c r="H511" s="58" t="s">
        <v>1283</v>
      </c>
      <c r="I511" s="58" t="s">
        <v>1426</v>
      </c>
      <c r="J511" s="91">
        <v>842834</v>
      </c>
      <c r="K511" s="91"/>
      <c r="L511" s="58" t="s">
        <v>1426</v>
      </c>
      <c r="M511" s="91">
        <v>78756</v>
      </c>
      <c r="N511" s="91">
        <v>5</v>
      </c>
      <c r="O511" s="98">
        <v>0.335</v>
      </c>
      <c r="P511" s="112">
        <v>39013</v>
      </c>
      <c r="Q511" s="112">
        <v>39503</v>
      </c>
      <c r="R511" s="91" t="s">
        <v>4076</v>
      </c>
      <c r="S511" s="91" t="s">
        <v>1284</v>
      </c>
      <c r="T511" s="91" t="s">
        <v>1285</v>
      </c>
      <c r="U511" s="92" t="s">
        <v>906</v>
      </c>
      <c r="V511" s="31" t="s">
        <v>4325</v>
      </c>
      <c r="AC511" s="39"/>
      <c r="AD511" s="7"/>
      <c r="AE511" s="7"/>
      <c r="AF511" s="35"/>
      <c r="AG511" s="7"/>
      <c r="AH511" s="5"/>
      <c r="AI511" s="9"/>
      <c r="AJ511" s="9"/>
      <c r="AK511" s="5"/>
      <c r="AL511" s="32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  <c r="EB511" s="9"/>
      <c r="EC511" s="9"/>
      <c r="ED511" s="9"/>
      <c r="EE511" s="9"/>
      <c r="EF511" s="9"/>
      <c r="EG511" s="9"/>
      <c r="EH511" s="9"/>
      <c r="EI511" s="9"/>
      <c r="EJ511" s="9"/>
      <c r="EK511" s="9"/>
      <c r="EL511" s="9"/>
      <c r="EM511" s="9"/>
      <c r="EN511" s="9"/>
      <c r="EO511" s="9"/>
      <c r="EP511" s="9"/>
      <c r="EQ511" s="9"/>
    </row>
    <row r="512" spans="2:147" ht="15.75">
      <c r="B512" s="58"/>
      <c r="C512" s="31"/>
      <c r="D512" s="58"/>
      <c r="E512" s="32">
        <v>11827</v>
      </c>
      <c r="G512" s="13" t="s">
        <v>662</v>
      </c>
      <c r="H512" s="13" t="s">
        <v>2817</v>
      </c>
      <c r="I512" s="13" t="s">
        <v>1726</v>
      </c>
      <c r="L512" s="13" t="s">
        <v>4278</v>
      </c>
      <c r="M512" s="31">
        <v>78705</v>
      </c>
      <c r="N512" s="40">
        <v>8</v>
      </c>
      <c r="O512" s="51">
        <v>0.31</v>
      </c>
      <c r="P512" s="30">
        <v>36385</v>
      </c>
      <c r="Q512" s="30">
        <v>36725</v>
      </c>
      <c r="R512" s="30"/>
      <c r="S512" s="31" t="s">
        <v>663</v>
      </c>
      <c r="T512" s="31" t="s">
        <v>664</v>
      </c>
      <c r="U512" s="31" t="s">
        <v>3304</v>
      </c>
      <c r="V512" s="31" t="s">
        <v>1365</v>
      </c>
      <c r="AC512" s="39"/>
      <c r="AD512" s="7"/>
      <c r="AE512" s="7"/>
      <c r="AF512" s="35"/>
      <c r="AG512" s="7"/>
      <c r="AH512" s="5"/>
      <c r="AI512" s="9"/>
      <c r="AJ512" s="9"/>
      <c r="AK512" s="5"/>
      <c r="AL512" s="32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</row>
    <row r="513" spans="2:147" ht="15.75">
      <c r="B513" s="58"/>
      <c r="C513" s="31"/>
      <c r="D513" s="58"/>
      <c r="E513" s="32">
        <v>148101</v>
      </c>
      <c r="G513" s="13" t="s">
        <v>431</v>
      </c>
      <c r="H513" s="13" t="s">
        <v>4279</v>
      </c>
      <c r="I513" s="13" t="s">
        <v>825</v>
      </c>
      <c r="L513" s="13" t="s">
        <v>3539</v>
      </c>
      <c r="M513" s="31">
        <v>78741</v>
      </c>
      <c r="N513" s="40">
        <v>310</v>
      </c>
      <c r="O513" s="51">
        <v>22.7</v>
      </c>
      <c r="P513" s="30">
        <v>36664</v>
      </c>
      <c r="Q513" s="30">
        <v>36777</v>
      </c>
      <c r="R513" s="30"/>
      <c r="S513" s="31" t="s">
        <v>49</v>
      </c>
      <c r="T513" s="31" t="s">
        <v>432</v>
      </c>
      <c r="U513" s="31" t="s">
        <v>3304</v>
      </c>
      <c r="V513" s="31" t="s">
        <v>4234</v>
      </c>
      <c r="AC513" s="39"/>
      <c r="AD513" s="7"/>
      <c r="AE513" s="7"/>
      <c r="AF513" s="35"/>
      <c r="AG513" s="7"/>
      <c r="AH513" s="5"/>
      <c r="AI513" s="9"/>
      <c r="AJ513" s="9"/>
      <c r="AK513" s="5"/>
      <c r="AL513" s="32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</row>
    <row r="514" spans="2:147" ht="15.75">
      <c r="B514" s="58"/>
      <c r="C514" s="31"/>
      <c r="D514" s="58"/>
      <c r="E514" s="56" t="s">
        <v>3721</v>
      </c>
      <c r="G514" s="54" t="s">
        <v>3228</v>
      </c>
      <c r="H514" s="54" t="s">
        <v>1596</v>
      </c>
      <c r="I514" s="54" t="s">
        <v>1597</v>
      </c>
      <c r="J514" s="91">
        <v>3299173</v>
      </c>
      <c r="K514" s="91"/>
      <c r="L514" s="54" t="s">
        <v>1597</v>
      </c>
      <c r="M514" s="91">
        <v>78724</v>
      </c>
      <c r="N514" s="91">
        <v>34</v>
      </c>
      <c r="O514" s="98">
        <v>7.28</v>
      </c>
      <c r="P514" s="57">
        <v>39184</v>
      </c>
      <c r="Q514" s="57">
        <v>39540</v>
      </c>
      <c r="R514" s="92" t="s">
        <v>2012</v>
      </c>
      <c r="S514" s="92" t="s">
        <v>1739</v>
      </c>
      <c r="T514" s="31" t="s">
        <v>1740</v>
      </c>
      <c r="U514" s="92" t="s">
        <v>906</v>
      </c>
      <c r="V514" s="92" t="s">
        <v>2258</v>
      </c>
      <c r="AC514" s="39"/>
      <c r="AD514" s="7"/>
      <c r="AE514" s="7"/>
      <c r="AF514" s="35"/>
      <c r="AG514" s="7"/>
      <c r="AH514" s="5"/>
      <c r="AI514" s="9"/>
      <c r="AJ514" s="9"/>
      <c r="AK514" s="5"/>
      <c r="AL514" s="32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</row>
    <row r="515" spans="2:147" ht="15.75">
      <c r="B515" s="58"/>
      <c r="C515" s="31"/>
      <c r="D515" s="58"/>
      <c r="E515" s="58">
        <v>299905</v>
      </c>
      <c r="G515" s="54" t="s">
        <v>3445</v>
      </c>
      <c r="H515" s="54" t="s">
        <v>3452</v>
      </c>
      <c r="I515" s="32" t="s">
        <v>3463</v>
      </c>
      <c r="L515" s="54" t="s">
        <v>3446</v>
      </c>
      <c r="M515" s="31">
        <v>78705</v>
      </c>
      <c r="N515" s="91">
        <v>30</v>
      </c>
      <c r="O515" s="98">
        <v>0.247</v>
      </c>
      <c r="P515" s="57">
        <v>38915</v>
      </c>
      <c r="Q515" s="13"/>
      <c r="R515" s="57" t="s">
        <v>1028</v>
      </c>
      <c r="S515" s="92" t="s">
        <v>3327</v>
      </c>
      <c r="T515" s="92" t="s">
        <v>3328</v>
      </c>
      <c r="U515" s="92" t="s">
        <v>554</v>
      </c>
      <c r="V515" s="31" t="s">
        <v>769</v>
      </c>
      <c r="AC515" s="39"/>
      <c r="AD515" s="7"/>
      <c r="AE515" s="7"/>
      <c r="AF515" s="35"/>
      <c r="AG515" s="7"/>
      <c r="AH515" s="5"/>
      <c r="AI515" s="9"/>
      <c r="AJ515" s="9"/>
      <c r="AK515" s="5"/>
      <c r="AL515" s="32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  <c r="EB515" s="9"/>
      <c r="EC515" s="9"/>
      <c r="ED515" s="9"/>
      <c r="EE515" s="9"/>
      <c r="EF515" s="9"/>
      <c r="EG515" s="9"/>
      <c r="EH515" s="9"/>
      <c r="EI515" s="9"/>
      <c r="EJ515" s="9"/>
      <c r="EK515" s="9"/>
      <c r="EL515" s="9"/>
      <c r="EM515" s="9"/>
      <c r="EN515" s="9"/>
      <c r="EO515" s="9"/>
      <c r="EP515" s="9"/>
      <c r="EQ515" s="9"/>
    </row>
    <row r="516" spans="2:147" ht="15.75">
      <c r="B516" s="58"/>
      <c r="C516" s="31"/>
      <c r="D516" s="58"/>
      <c r="E516" s="32">
        <v>219714</v>
      </c>
      <c r="G516" s="13" t="s">
        <v>4314</v>
      </c>
      <c r="H516" s="13" t="s">
        <v>4313</v>
      </c>
      <c r="I516" s="47" t="s">
        <v>4315</v>
      </c>
      <c r="J516" s="46"/>
      <c r="K516" s="46"/>
      <c r="L516" s="13" t="s">
        <v>4316</v>
      </c>
      <c r="M516" s="31">
        <v>78704</v>
      </c>
      <c r="N516" s="40">
        <v>14</v>
      </c>
      <c r="O516" s="51">
        <v>0.99</v>
      </c>
      <c r="P516" s="30">
        <v>37781</v>
      </c>
      <c r="Q516" s="30">
        <v>37966</v>
      </c>
      <c r="R516" s="30" t="s">
        <v>596</v>
      </c>
      <c r="S516" s="31" t="s">
        <v>4318</v>
      </c>
      <c r="T516" s="31" t="s">
        <v>4317</v>
      </c>
      <c r="U516" s="31" t="s">
        <v>3304</v>
      </c>
      <c r="V516" s="31" t="s">
        <v>470</v>
      </c>
      <c r="AC516" s="39"/>
      <c r="AD516" s="7"/>
      <c r="AE516" s="7"/>
      <c r="AF516" s="35"/>
      <c r="AG516" s="7"/>
      <c r="AH516" s="5"/>
      <c r="AI516" s="9"/>
      <c r="AJ516" s="9"/>
      <c r="AK516" s="5"/>
      <c r="AL516" s="32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  <c r="EB516" s="9"/>
      <c r="EC516" s="9"/>
      <c r="ED516" s="9"/>
      <c r="EE516" s="9"/>
      <c r="EF516" s="9"/>
      <c r="EG516" s="9"/>
      <c r="EH516" s="9"/>
      <c r="EI516" s="9"/>
      <c r="EJ516" s="9"/>
      <c r="EK516" s="9"/>
      <c r="EL516" s="9"/>
      <c r="EM516" s="9"/>
      <c r="EN516" s="9"/>
      <c r="EO516" s="9"/>
      <c r="EP516" s="9"/>
      <c r="EQ516" s="9"/>
    </row>
    <row r="517" spans="2:147" ht="15.75">
      <c r="B517" s="13"/>
      <c r="C517" s="31"/>
      <c r="D517" s="32"/>
      <c r="E517" s="32">
        <v>218751</v>
      </c>
      <c r="G517" s="13" t="s">
        <v>3745</v>
      </c>
      <c r="H517" s="13" t="s">
        <v>3746</v>
      </c>
      <c r="I517" s="47" t="s">
        <v>3747</v>
      </c>
      <c r="J517" s="46"/>
      <c r="K517" s="46"/>
      <c r="L517" s="13" t="s">
        <v>3748</v>
      </c>
      <c r="M517" s="31">
        <v>78704</v>
      </c>
      <c r="N517" s="40">
        <v>47</v>
      </c>
      <c r="O517" s="51">
        <v>2.08</v>
      </c>
      <c r="P517" s="30">
        <v>37755</v>
      </c>
      <c r="Q517" s="30">
        <v>38012</v>
      </c>
      <c r="R517" s="30" t="s">
        <v>4328</v>
      </c>
      <c r="S517" s="31" t="s">
        <v>3749</v>
      </c>
      <c r="T517" s="31" t="s">
        <v>3750</v>
      </c>
      <c r="U517" s="31" t="s">
        <v>3304</v>
      </c>
      <c r="V517" s="31" t="s">
        <v>470</v>
      </c>
      <c r="Z517" s="29"/>
      <c r="AC517" s="39"/>
      <c r="AD517" s="7"/>
      <c r="AE517" s="7"/>
      <c r="AF517" s="35"/>
      <c r="AG517" s="7"/>
      <c r="AH517" s="5"/>
      <c r="AI517" s="9"/>
      <c r="AJ517" s="9"/>
      <c r="AK517" s="5"/>
      <c r="AL517" s="32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  <c r="EB517" s="9"/>
      <c r="EC517" s="9"/>
      <c r="ED517" s="9"/>
      <c r="EE517" s="9"/>
      <c r="EF517" s="9"/>
      <c r="EG517" s="9"/>
      <c r="EH517" s="9"/>
      <c r="EI517" s="9"/>
      <c r="EJ517" s="9"/>
      <c r="EK517" s="9"/>
      <c r="EL517" s="9"/>
      <c r="EM517" s="9"/>
      <c r="EN517" s="9"/>
      <c r="EO517" s="9"/>
      <c r="EP517" s="9"/>
      <c r="EQ517" s="9"/>
    </row>
    <row r="518" spans="2:147" ht="15.75">
      <c r="B518" s="13"/>
      <c r="C518" s="31"/>
      <c r="D518" s="32"/>
      <c r="E518" s="124">
        <v>11268578</v>
      </c>
      <c r="F518" s="13"/>
      <c r="G518" s="125" t="s">
        <v>5232</v>
      </c>
      <c r="H518" s="125" t="s">
        <v>5230</v>
      </c>
      <c r="I518" s="125" t="s">
        <v>5231</v>
      </c>
      <c r="J518" s="126">
        <v>425984</v>
      </c>
      <c r="K518" s="13"/>
      <c r="M518" s="126" t="s">
        <v>3644</v>
      </c>
      <c r="N518" s="31">
        <v>30</v>
      </c>
      <c r="O518" s="130">
        <v>2.5</v>
      </c>
      <c r="P518" s="127">
        <v>41996</v>
      </c>
      <c r="Q518" s="127">
        <v>42418</v>
      </c>
      <c r="R518" s="126" t="s">
        <v>5251</v>
      </c>
      <c r="S518" s="126" t="s">
        <v>5161</v>
      </c>
      <c r="T518" s="126" t="s">
        <v>1970</v>
      </c>
      <c r="U518" s="92" t="s">
        <v>906</v>
      </c>
      <c r="V518" s="31" t="s">
        <v>5274</v>
      </c>
      <c r="Z518" s="29"/>
      <c r="AC518" s="41"/>
      <c r="AD518" s="7"/>
      <c r="AE518" s="7"/>
      <c r="AF518" s="35"/>
      <c r="AG518" s="7"/>
      <c r="AH518" s="5"/>
      <c r="AI518" s="9"/>
      <c r="AJ518" s="9"/>
      <c r="AK518" s="5"/>
      <c r="AL518" s="32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</row>
    <row r="519" spans="2:147" ht="15.75">
      <c r="B519" s="13"/>
      <c r="C519" s="124"/>
      <c r="D519" s="32"/>
      <c r="E519" s="124" t="s">
        <v>5358</v>
      </c>
      <c r="F519" s="13"/>
      <c r="G519" s="54" t="s">
        <v>5313</v>
      </c>
      <c r="H519" s="13" t="s">
        <v>4372</v>
      </c>
      <c r="I519" s="13" t="s">
        <v>4373</v>
      </c>
      <c r="J519" s="31">
        <v>3348465</v>
      </c>
      <c r="K519" s="13"/>
      <c r="M519" s="31">
        <v>78702</v>
      </c>
      <c r="N519" s="31">
        <v>60</v>
      </c>
      <c r="O519" s="51">
        <v>7.7</v>
      </c>
      <c r="P519" s="57">
        <v>40178</v>
      </c>
      <c r="Q519" s="127">
        <v>40555</v>
      </c>
      <c r="R519" s="31" t="s">
        <v>2012</v>
      </c>
      <c r="S519" s="31" t="s">
        <v>4374</v>
      </c>
      <c r="T519" s="31" t="s">
        <v>4375</v>
      </c>
      <c r="U519" s="126" t="s">
        <v>906</v>
      </c>
      <c r="V519" s="31" t="s">
        <v>3543</v>
      </c>
      <c r="AD519" s="7"/>
      <c r="AE519" s="7"/>
      <c r="AF519" s="35"/>
      <c r="AG519" s="7"/>
      <c r="AH519" s="5"/>
      <c r="AI519" s="9"/>
      <c r="AJ519" s="9"/>
      <c r="AK519" s="5"/>
      <c r="AL519" s="32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  <c r="EB519" s="9"/>
      <c r="EC519" s="9"/>
      <c r="ED519" s="9"/>
      <c r="EE519" s="9"/>
      <c r="EF519" s="9"/>
      <c r="EG519" s="9"/>
      <c r="EH519" s="9"/>
      <c r="EI519" s="9"/>
      <c r="EJ519" s="9"/>
      <c r="EK519" s="9"/>
      <c r="EL519" s="9"/>
      <c r="EM519" s="9"/>
      <c r="EN519" s="9"/>
      <c r="EO519" s="9"/>
      <c r="EP519" s="9"/>
      <c r="EQ519" s="9"/>
    </row>
    <row r="520" spans="2:147" ht="15.75">
      <c r="B520" s="13"/>
      <c r="C520" s="31"/>
      <c r="D520" s="32"/>
      <c r="G520" s="13" t="s">
        <v>4302</v>
      </c>
      <c r="H520" s="13" t="s">
        <v>4303</v>
      </c>
      <c r="I520" s="13" t="s">
        <v>4305</v>
      </c>
      <c r="L520" s="13" t="s">
        <v>3540</v>
      </c>
      <c r="M520" s="31">
        <v>78759</v>
      </c>
      <c r="N520" s="40">
        <v>353</v>
      </c>
      <c r="O520" s="51">
        <v>28.91</v>
      </c>
      <c r="P520" s="30">
        <v>33956</v>
      </c>
      <c r="Q520" s="30">
        <v>34058</v>
      </c>
      <c r="R520" s="30"/>
      <c r="S520" s="31" t="s">
        <v>4306</v>
      </c>
      <c r="T520" s="31" t="s">
        <v>2881</v>
      </c>
      <c r="U520" s="31" t="s">
        <v>3304</v>
      </c>
      <c r="V520" s="31" t="s">
        <v>3305</v>
      </c>
      <c r="AD520" s="31"/>
      <c r="AE520" s="7"/>
      <c r="AF520" s="35"/>
      <c r="AG520" s="7"/>
      <c r="AH520" s="5"/>
      <c r="AI520" s="9"/>
      <c r="AJ520" s="9"/>
      <c r="AK520" s="5"/>
      <c r="AL520" s="32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  <c r="EB520" s="9"/>
      <c r="EC520" s="9"/>
      <c r="ED520" s="9"/>
      <c r="EE520" s="9"/>
      <c r="EF520" s="9"/>
      <c r="EG520" s="9"/>
      <c r="EH520" s="9"/>
      <c r="EI520" s="9"/>
      <c r="EJ520" s="9"/>
      <c r="EK520" s="9"/>
      <c r="EL520" s="9"/>
      <c r="EM520" s="9"/>
      <c r="EN520" s="9"/>
      <c r="EO520" s="9"/>
      <c r="EP520" s="9"/>
      <c r="EQ520" s="9"/>
    </row>
    <row r="521" spans="2:147" ht="15.75">
      <c r="B521" s="13"/>
      <c r="C521" s="31"/>
      <c r="D521" s="32"/>
      <c r="E521" s="58">
        <v>274919</v>
      </c>
      <c r="G521" s="54" t="s">
        <v>639</v>
      </c>
      <c r="H521" s="54" t="s">
        <v>4226</v>
      </c>
      <c r="I521" s="54" t="s">
        <v>2103</v>
      </c>
      <c r="J521" s="91">
        <v>739082</v>
      </c>
      <c r="K521" s="91"/>
      <c r="L521" s="54" t="s">
        <v>640</v>
      </c>
      <c r="M521" s="31">
        <v>78745</v>
      </c>
      <c r="N521" s="40">
        <v>35</v>
      </c>
      <c r="O521" s="98">
        <v>3.2</v>
      </c>
      <c r="P521" s="57">
        <v>38561</v>
      </c>
      <c r="Q521" s="57">
        <v>38799</v>
      </c>
      <c r="R521" s="31" t="s">
        <v>1149</v>
      </c>
      <c r="S521" s="31" t="s">
        <v>262</v>
      </c>
      <c r="T521" s="31" t="s">
        <v>263</v>
      </c>
      <c r="U521" s="31" t="s">
        <v>3304</v>
      </c>
      <c r="V521" s="31" t="s">
        <v>730</v>
      </c>
      <c r="AD521" s="7"/>
      <c r="AE521" s="7"/>
      <c r="AF521" s="35"/>
      <c r="AG521" s="7"/>
      <c r="AH521" s="5"/>
      <c r="AI521" s="9"/>
      <c r="AJ521" s="9"/>
      <c r="AK521" s="5"/>
      <c r="AL521" s="32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</row>
    <row r="522" spans="2:147" ht="15.75">
      <c r="B522" s="13"/>
      <c r="C522" s="31"/>
      <c r="D522" s="32"/>
      <c r="E522" s="58">
        <v>310600</v>
      </c>
      <c r="G522" s="54" t="s">
        <v>693</v>
      </c>
      <c r="H522" s="54" t="s">
        <v>2265</v>
      </c>
      <c r="I522" s="54" t="s">
        <v>694</v>
      </c>
      <c r="J522" s="91">
        <v>443204</v>
      </c>
      <c r="K522" s="91"/>
      <c r="L522" s="54" t="s">
        <v>694</v>
      </c>
      <c r="M522" s="91">
        <v>78702</v>
      </c>
      <c r="N522" s="91">
        <v>22</v>
      </c>
      <c r="O522" s="98">
        <v>0.156</v>
      </c>
      <c r="P522" s="57">
        <v>39113</v>
      </c>
      <c r="Q522" s="57">
        <v>39308</v>
      </c>
      <c r="R522" s="92" t="s">
        <v>2012</v>
      </c>
      <c r="S522" s="55" t="s">
        <v>4381</v>
      </c>
      <c r="T522" s="31" t="s">
        <v>4382</v>
      </c>
      <c r="U522" s="31" t="s">
        <v>3304</v>
      </c>
      <c r="V522" s="92" t="s">
        <v>2259</v>
      </c>
      <c r="AD522" s="7"/>
      <c r="AE522" s="7"/>
      <c r="AF522" s="35"/>
      <c r="AG522" s="7"/>
      <c r="AH522" s="5"/>
      <c r="AI522" s="9"/>
      <c r="AJ522" s="9"/>
      <c r="AK522" s="5"/>
      <c r="AL522" s="32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</row>
    <row r="523" spans="1:147" ht="15.75">
      <c r="A523" s="124"/>
      <c r="B523" s="13"/>
      <c r="D523" s="32"/>
      <c r="E523" s="61">
        <v>173061</v>
      </c>
      <c r="G523" s="13" t="s">
        <v>1046</v>
      </c>
      <c r="H523" s="13" t="s">
        <v>2582</v>
      </c>
      <c r="I523" s="13" t="s">
        <v>1047</v>
      </c>
      <c r="L523" s="13" t="s">
        <v>1048</v>
      </c>
      <c r="M523" s="31">
        <v>78701</v>
      </c>
      <c r="N523" s="40">
        <v>19</v>
      </c>
      <c r="O523" s="51">
        <v>0.5</v>
      </c>
      <c r="P523" s="30">
        <v>37027</v>
      </c>
      <c r="Q523" s="30">
        <v>37095</v>
      </c>
      <c r="R523" s="30" t="s">
        <v>76</v>
      </c>
      <c r="S523" s="31" t="s">
        <v>1050</v>
      </c>
      <c r="T523" s="31" t="s">
        <v>1051</v>
      </c>
      <c r="U523" s="31" t="s">
        <v>2049</v>
      </c>
      <c r="V523" s="31" t="s">
        <v>1082</v>
      </c>
      <c r="AD523" s="7"/>
      <c r="AE523" s="7"/>
      <c r="AF523" s="35"/>
      <c r="AG523" s="7"/>
      <c r="AH523" s="5"/>
      <c r="AI523" s="9"/>
      <c r="AJ523" s="9"/>
      <c r="AK523" s="5"/>
      <c r="AL523" s="32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  <c r="EB523" s="9"/>
      <c r="EC523" s="9"/>
      <c r="ED523" s="9"/>
      <c r="EE523" s="9"/>
      <c r="EF523" s="9"/>
      <c r="EG523" s="9"/>
      <c r="EH523" s="9"/>
      <c r="EI523" s="9"/>
      <c r="EJ523" s="9"/>
      <c r="EK523" s="9"/>
      <c r="EL523" s="9"/>
      <c r="EM523" s="9"/>
      <c r="EN523" s="9"/>
      <c r="EO523" s="9"/>
      <c r="EP523" s="9"/>
      <c r="EQ523" s="9"/>
    </row>
    <row r="524" spans="2:147" ht="15.75">
      <c r="B524" s="13"/>
      <c r="C524" s="31"/>
      <c r="D524" s="32"/>
      <c r="E524" s="58">
        <v>287252</v>
      </c>
      <c r="G524" s="54" t="s">
        <v>2497</v>
      </c>
      <c r="H524" s="55" t="s">
        <v>3102</v>
      </c>
      <c r="I524" s="54" t="s">
        <v>1448</v>
      </c>
      <c r="J524" s="91">
        <v>237698</v>
      </c>
      <c r="K524" s="91"/>
      <c r="L524" s="54" t="s">
        <v>1448</v>
      </c>
      <c r="M524" s="31">
        <v>78701</v>
      </c>
      <c r="N524" s="91">
        <v>23</v>
      </c>
      <c r="O524" s="98">
        <v>0.485</v>
      </c>
      <c r="P524" s="57">
        <v>38687</v>
      </c>
      <c r="Q524" s="57">
        <v>38882</v>
      </c>
      <c r="R524" s="31" t="s">
        <v>1252</v>
      </c>
      <c r="S524" s="31" t="s">
        <v>2583</v>
      </c>
      <c r="T524" s="31" t="s">
        <v>2584</v>
      </c>
      <c r="U524" s="31" t="s">
        <v>2049</v>
      </c>
      <c r="V524" s="31" t="s">
        <v>3600</v>
      </c>
      <c r="AD524" s="7"/>
      <c r="AE524" s="7"/>
      <c r="AF524" s="35"/>
      <c r="AG524" s="7"/>
      <c r="AH524" s="5"/>
      <c r="AI524" s="9"/>
      <c r="AJ524" s="9"/>
      <c r="AK524" s="5"/>
      <c r="AL524" s="32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  <c r="EB524" s="9"/>
      <c r="EC524" s="9"/>
      <c r="ED524" s="9"/>
      <c r="EE524" s="9"/>
      <c r="EF524" s="9"/>
      <c r="EG524" s="9"/>
      <c r="EH524" s="9"/>
      <c r="EI524" s="9"/>
      <c r="EJ524" s="9"/>
      <c r="EK524" s="9"/>
      <c r="EL524" s="9"/>
      <c r="EM524" s="9"/>
      <c r="EN524" s="9"/>
      <c r="EO524" s="9"/>
      <c r="EP524" s="9"/>
      <c r="EQ524" s="9"/>
    </row>
    <row r="525" spans="1:147" ht="18.75">
      <c r="A525" s="58"/>
      <c r="B525" s="31"/>
      <c r="C525" s="91"/>
      <c r="D525" s="32"/>
      <c r="E525" s="61">
        <v>217684</v>
      </c>
      <c r="G525" s="13" t="s">
        <v>2920</v>
      </c>
      <c r="H525" s="13" t="s">
        <v>2921</v>
      </c>
      <c r="I525" s="47" t="s">
        <v>2922</v>
      </c>
      <c r="J525" s="46">
        <v>597572</v>
      </c>
      <c r="K525" s="46"/>
      <c r="L525" s="13" t="s">
        <v>2923</v>
      </c>
      <c r="M525" s="31">
        <v>78705</v>
      </c>
      <c r="N525" s="40">
        <v>4</v>
      </c>
      <c r="O525" s="51">
        <v>0.165</v>
      </c>
      <c r="P525" s="30">
        <v>37739</v>
      </c>
      <c r="Q525" s="30">
        <v>37939</v>
      </c>
      <c r="R525" s="30" t="s">
        <v>2924</v>
      </c>
      <c r="S525" s="31" t="s">
        <v>2925</v>
      </c>
      <c r="T525" s="31" t="s">
        <v>2926</v>
      </c>
      <c r="U525" s="31" t="s">
        <v>3304</v>
      </c>
      <c r="V525" s="31" t="s">
        <v>470</v>
      </c>
      <c r="X525" s="42"/>
      <c r="Y525" s="43"/>
      <c r="AD525" s="7"/>
      <c r="AE525" s="7"/>
      <c r="AF525" s="35"/>
      <c r="AG525" s="7"/>
      <c r="AH525" s="5"/>
      <c r="AI525" s="9"/>
      <c r="AJ525" s="9"/>
      <c r="AK525" s="5"/>
      <c r="AL525" s="32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  <c r="EB525" s="9"/>
      <c r="EC525" s="9"/>
      <c r="ED525" s="9"/>
      <c r="EE525" s="9"/>
      <c r="EF525" s="9"/>
      <c r="EG525" s="9"/>
      <c r="EH525" s="9"/>
      <c r="EI525" s="9"/>
      <c r="EJ525" s="9"/>
      <c r="EK525" s="9"/>
      <c r="EL525" s="9"/>
      <c r="EM525" s="9"/>
      <c r="EN525" s="9"/>
      <c r="EO525" s="9"/>
      <c r="EP525" s="9"/>
      <c r="EQ525" s="9"/>
    </row>
    <row r="526" spans="1:147" ht="18.75">
      <c r="A526" s="58"/>
      <c r="B526" s="31"/>
      <c r="C526" s="91"/>
      <c r="D526" s="32"/>
      <c r="G526" s="13" t="s">
        <v>1111</v>
      </c>
      <c r="H526" s="13" t="s">
        <v>1112</v>
      </c>
      <c r="I526" s="13" t="s">
        <v>1479</v>
      </c>
      <c r="L526" s="13" t="s">
        <v>3753</v>
      </c>
      <c r="M526" s="31">
        <v>78759</v>
      </c>
      <c r="N526" s="40">
        <v>103</v>
      </c>
      <c r="O526" s="51">
        <v>7.445</v>
      </c>
      <c r="P526" s="30">
        <v>34136</v>
      </c>
      <c r="Q526" s="30">
        <v>34513</v>
      </c>
      <c r="R526" s="30"/>
      <c r="S526" s="31" t="s">
        <v>1213</v>
      </c>
      <c r="T526" s="31" t="s">
        <v>1214</v>
      </c>
      <c r="U526" s="31" t="s">
        <v>3304</v>
      </c>
      <c r="V526" s="31" t="s">
        <v>3510</v>
      </c>
      <c r="X526" s="42"/>
      <c r="Y526" s="43"/>
      <c r="AD526" s="7"/>
      <c r="AE526" s="7"/>
      <c r="AF526" s="35"/>
      <c r="AG526" s="7"/>
      <c r="AH526" s="5"/>
      <c r="AI526" s="9"/>
      <c r="AJ526" s="9"/>
      <c r="AK526" s="5"/>
      <c r="AL526" s="32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  <c r="EB526" s="9"/>
      <c r="EC526" s="9"/>
      <c r="ED526" s="9"/>
      <c r="EE526" s="9"/>
      <c r="EF526" s="9"/>
      <c r="EG526" s="9"/>
      <c r="EH526" s="9"/>
      <c r="EI526" s="9"/>
      <c r="EJ526" s="9"/>
      <c r="EK526" s="9"/>
      <c r="EL526" s="9"/>
      <c r="EM526" s="9"/>
      <c r="EN526" s="9"/>
      <c r="EO526" s="9"/>
      <c r="EP526" s="9"/>
      <c r="EQ526" s="9"/>
    </row>
    <row r="527" spans="1:147" ht="18.75">
      <c r="A527" s="58"/>
      <c r="B527" s="31"/>
      <c r="C527" s="91"/>
      <c r="D527" s="32"/>
      <c r="E527" s="124">
        <v>10561798</v>
      </c>
      <c r="F527" s="13"/>
      <c r="G527" s="125" t="s">
        <v>3235</v>
      </c>
      <c r="H527" s="125" t="s">
        <v>3236</v>
      </c>
      <c r="I527" s="125" t="s">
        <v>3234</v>
      </c>
      <c r="J527" s="126">
        <v>3372865</v>
      </c>
      <c r="K527" s="13"/>
      <c r="M527" s="126" t="s">
        <v>3923</v>
      </c>
      <c r="N527" s="31">
        <v>308</v>
      </c>
      <c r="O527" s="130">
        <v>12.64</v>
      </c>
      <c r="P527" s="127">
        <v>40619</v>
      </c>
      <c r="Q527" s="127">
        <v>40928</v>
      </c>
      <c r="R527" s="31" t="s">
        <v>1655</v>
      </c>
      <c r="S527" s="126" t="s">
        <v>3726</v>
      </c>
      <c r="T527" s="126" t="s">
        <v>3725</v>
      </c>
      <c r="U527" s="31" t="s">
        <v>3304</v>
      </c>
      <c r="V527" s="31" t="s">
        <v>2556</v>
      </c>
      <c r="X527" s="42"/>
      <c r="Y527" s="43"/>
      <c r="AD527" s="7"/>
      <c r="AE527" s="7"/>
      <c r="AF527" s="35"/>
      <c r="AG527" s="7"/>
      <c r="AH527" s="5"/>
      <c r="AI527" s="9"/>
      <c r="AJ527" s="9"/>
      <c r="AK527" s="5"/>
      <c r="AL527" s="32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  <c r="EB527" s="9"/>
      <c r="EC527" s="9"/>
      <c r="ED527" s="9"/>
      <c r="EE527" s="9"/>
      <c r="EF527" s="9"/>
      <c r="EG527" s="9"/>
      <c r="EH527" s="9"/>
      <c r="EI527" s="9"/>
      <c r="EJ527" s="9"/>
      <c r="EK527" s="9"/>
      <c r="EL527" s="9"/>
      <c r="EM527" s="9"/>
      <c r="EN527" s="9"/>
      <c r="EO527" s="9"/>
      <c r="EP527" s="9"/>
      <c r="EQ527" s="9"/>
    </row>
    <row r="528" spans="2:147" ht="18.75">
      <c r="B528" s="13"/>
      <c r="C528" s="31"/>
      <c r="D528" s="32"/>
      <c r="E528" s="32">
        <v>166277</v>
      </c>
      <c r="G528" s="13" t="s">
        <v>3607</v>
      </c>
      <c r="H528" s="13" t="s">
        <v>3051</v>
      </c>
      <c r="I528" s="13" t="s">
        <v>3608</v>
      </c>
      <c r="L528" s="13" t="s">
        <v>2852</v>
      </c>
      <c r="M528" s="31">
        <v>78734</v>
      </c>
      <c r="N528" s="40">
        <v>95</v>
      </c>
      <c r="O528" s="51">
        <v>8</v>
      </c>
      <c r="P528" s="30">
        <v>36802</v>
      </c>
      <c r="Q528" s="30">
        <v>37041</v>
      </c>
      <c r="R528" s="30"/>
      <c r="S528" s="31" t="s">
        <v>3809</v>
      </c>
      <c r="T528" s="31" t="s">
        <v>3810</v>
      </c>
      <c r="U528" s="31" t="s">
        <v>554</v>
      </c>
      <c r="V528" s="31" t="s">
        <v>1753</v>
      </c>
      <c r="X528" s="42"/>
      <c r="Y528" s="7"/>
      <c r="AD528" s="7"/>
      <c r="AE528" s="7"/>
      <c r="AF528" s="35"/>
      <c r="AG528" s="7"/>
      <c r="AH528" s="5"/>
      <c r="AI528" s="9"/>
      <c r="AJ528" s="9"/>
      <c r="AK528" s="9"/>
      <c r="AL528" s="32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</row>
    <row r="529" spans="2:147" ht="18.75">
      <c r="B529" s="13"/>
      <c r="C529" s="31"/>
      <c r="D529" s="32"/>
      <c r="E529" s="32">
        <v>225200</v>
      </c>
      <c r="G529" s="13" t="s">
        <v>1790</v>
      </c>
      <c r="H529" s="13" t="s">
        <v>1789</v>
      </c>
      <c r="I529" s="13" t="s">
        <v>1791</v>
      </c>
      <c r="L529" s="13" t="s">
        <v>1792</v>
      </c>
      <c r="M529" s="31">
        <v>78746</v>
      </c>
      <c r="N529" s="40">
        <v>8</v>
      </c>
      <c r="O529" s="51">
        <v>2</v>
      </c>
      <c r="P529" s="30">
        <v>37882</v>
      </c>
      <c r="Q529" s="30">
        <v>38064</v>
      </c>
      <c r="R529" s="30" t="s">
        <v>164</v>
      </c>
      <c r="S529" s="31" t="s">
        <v>1789</v>
      </c>
      <c r="T529" s="31" t="s">
        <v>163</v>
      </c>
      <c r="U529" s="31" t="s">
        <v>3304</v>
      </c>
      <c r="V529" s="31" t="s">
        <v>4018</v>
      </c>
      <c r="X529" s="42"/>
      <c r="Y529" s="7"/>
      <c r="AD529" s="7"/>
      <c r="AE529" s="7"/>
      <c r="AF529" s="35"/>
      <c r="AG529" s="7"/>
      <c r="AH529" s="5"/>
      <c r="AI529" s="9"/>
      <c r="AJ529" s="9"/>
      <c r="AK529" s="9"/>
      <c r="AL529" s="32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</row>
    <row r="530" spans="2:147" ht="18.75">
      <c r="B530" s="13"/>
      <c r="C530" s="31"/>
      <c r="D530" s="32"/>
      <c r="E530" s="124">
        <v>10725169</v>
      </c>
      <c r="F530" s="13"/>
      <c r="G530" s="125" t="s">
        <v>1830</v>
      </c>
      <c r="H530" s="125" t="s">
        <v>1829</v>
      </c>
      <c r="I530" s="125" t="s">
        <v>1831</v>
      </c>
      <c r="J530" s="126">
        <v>3690557</v>
      </c>
      <c r="K530" s="125"/>
      <c r="M530" s="126" t="s">
        <v>2641</v>
      </c>
      <c r="N530" s="31">
        <v>42</v>
      </c>
      <c r="O530" s="130">
        <v>4.081</v>
      </c>
      <c r="P530" s="127">
        <v>40963</v>
      </c>
      <c r="Q530" s="127">
        <v>41341</v>
      </c>
      <c r="R530" s="126" t="s">
        <v>1871</v>
      </c>
      <c r="S530" s="126" t="s">
        <v>1872</v>
      </c>
      <c r="T530" s="126" t="s">
        <v>1860</v>
      </c>
      <c r="U530" s="126" t="s">
        <v>177</v>
      </c>
      <c r="V530" s="31" t="s">
        <v>4391</v>
      </c>
      <c r="X530" s="42"/>
      <c r="Y530" s="7"/>
      <c r="AD530" s="7"/>
      <c r="AE530" s="7"/>
      <c r="AF530" s="35"/>
      <c r="AG530" s="7"/>
      <c r="AH530" s="5"/>
      <c r="AI530" s="9"/>
      <c r="AJ530" s="9"/>
      <c r="AK530" s="9"/>
      <c r="AL530" s="32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</row>
    <row r="531" spans="2:147" ht="18.75">
      <c r="B531" s="13"/>
      <c r="C531" s="124"/>
      <c r="D531" s="32"/>
      <c r="E531" s="58">
        <v>311585</v>
      </c>
      <c r="G531" s="54" t="s">
        <v>698</v>
      </c>
      <c r="H531" s="54" t="s">
        <v>1584</v>
      </c>
      <c r="I531" s="54" t="s">
        <v>699</v>
      </c>
      <c r="J531" s="91">
        <v>216690</v>
      </c>
      <c r="K531" s="91"/>
      <c r="L531" s="54" t="s">
        <v>699</v>
      </c>
      <c r="M531" s="91">
        <v>78732</v>
      </c>
      <c r="N531" s="91">
        <v>30</v>
      </c>
      <c r="O531" s="98">
        <v>11.08</v>
      </c>
      <c r="P531" s="57">
        <v>39133</v>
      </c>
      <c r="Q531" s="57">
        <v>39377</v>
      </c>
      <c r="R531" s="92" t="s">
        <v>4328</v>
      </c>
      <c r="S531" s="92" t="s">
        <v>1449</v>
      </c>
      <c r="T531" s="31" t="s">
        <v>1450</v>
      </c>
      <c r="U531" s="92" t="s">
        <v>906</v>
      </c>
      <c r="V531" s="92" t="s">
        <v>2259</v>
      </c>
      <c r="X531" s="42"/>
      <c r="Y531" s="7"/>
      <c r="AD531" s="7"/>
      <c r="AE531" s="7"/>
      <c r="AF531" s="35"/>
      <c r="AG531" s="7"/>
      <c r="AH531" s="5"/>
      <c r="AI531" s="9"/>
      <c r="AJ531" s="9"/>
      <c r="AK531" s="9"/>
      <c r="AL531" s="32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  <c r="EB531" s="9"/>
      <c r="EC531" s="9"/>
      <c r="ED531" s="9"/>
      <c r="EE531" s="9"/>
      <c r="EF531" s="9"/>
      <c r="EG531" s="9"/>
      <c r="EH531" s="9"/>
      <c r="EI531" s="9"/>
      <c r="EJ531" s="9"/>
      <c r="EK531" s="9"/>
      <c r="EL531" s="9"/>
      <c r="EM531" s="9"/>
      <c r="EN531" s="9"/>
      <c r="EO531" s="9"/>
      <c r="EP531" s="9"/>
      <c r="EQ531" s="9"/>
    </row>
    <row r="532" spans="2:147" ht="15.75">
      <c r="B532" s="13"/>
      <c r="C532" s="31"/>
      <c r="D532" s="32"/>
      <c r="E532" s="124">
        <v>10646673</v>
      </c>
      <c r="F532" s="13"/>
      <c r="G532" s="125" t="s">
        <v>2118</v>
      </c>
      <c r="H532" s="125" t="s">
        <v>2116</v>
      </c>
      <c r="I532" s="125" t="s">
        <v>2117</v>
      </c>
      <c r="J532" s="126">
        <v>3528474</v>
      </c>
      <c r="K532" s="13"/>
      <c r="M532" s="126" t="s">
        <v>291</v>
      </c>
      <c r="N532" s="31">
        <v>334</v>
      </c>
      <c r="O532" s="51">
        <v>46.7</v>
      </c>
      <c r="P532" s="127">
        <v>40788</v>
      </c>
      <c r="Q532" s="127">
        <v>41072</v>
      </c>
      <c r="R532" s="31" t="s">
        <v>259</v>
      </c>
      <c r="S532" s="126" t="s">
        <v>2142</v>
      </c>
      <c r="T532" s="126" t="s">
        <v>2223</v>
      </c>
      <c r="U532" s="31" t="s">
        <v>3304</v>
      </c>
      <c r="V532" s="31" t="s">
        <v>3106</v>
      </c>
      <c r="Y532" s="7"/>
      <c r="AD532" s="7"/>
      <c r="AE532" s="7"/>
      <c r="AF532" s="35"/>
      <c r="AG532" s="7"/>
      <c r="AH532" s="5"/>
      <c r="AI532" s="9"/>
      <c r="AJ532" s="9"/>
      <c r="AK532" s="9"/>
      <c r="AL532" s="32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  <c r="EB532" s="9"/>
      <c r="EC532" s="9"/>
      <c r="ED532" s="9"/>
      <c r="EE532" s="9"/>
      <c r="EF532" s="9"/>
      <c r="EG532" s="9"/>
      <c r="EH532" s="9"/>
      <c r="EI532" s="9"/>
      <c r="EJ532" s="9"/>
      <c r="EK532" s="9"/>
      <c r="EL532" s="9"/>
      <c r="EM532" s="9"/>
      <c r="EN532" s="9"/>
      <c r="EO532" s="9"/>
      <c r="EP532" s="9"/>
      <c r="EQ532" s="9"/>
    </row>
    <row r="533" spans="1:147" ht="18.75">
      <c r="A533" s="124"/>
      <c r="B533" s="13"/>
      <c r="C533" s="125"/>
      <c r="D533" s="32"/>
      <c r="E533" s="124">
        <v>11242916</v>
      </c>
      <c r="F533" s="13"/>
      <c r="G533" s="125" t="s">
        <v>5207</v>
      </c>
      <c r="H533" s="125" t="s">
        <v>5205</v>
      </c>
      <c r="I533" s="125" t="s">
        <v>5206</v>
      </c>
      <c r="J533" s="126">
        <v>5107332</v>
      </c>
      <c r="K533" s="13"/>
      <c r="M533" s="126" t="s">
        <v>291</v>
      </c>
      <c r="N533" s="31">
        <v>501</v>
      </c>
      <c r="O533" s="130">
        <v>21.9</v>
      </c>
      <c r="P533" s="127">
        <v>41942</v>
      </c>
      <c r="Q533" s="127">
        <v>42243</v>
      </c>
      <c r="R533" s="31" t="s">
        <v>4889</v>
      </c>
      <c r="S533" s="126" t="s">
        <v>5252</v>
      </c>
      <c r="T533" s="126" t="s">
        <v>2223</v>
      </c>
      <c r="U533" s="126" t="s">
        <v>177</v>
      </c>
      <c r="V533" s="31" t="s">
        <v>5274</v>
      </c>
      <c r="X533" s="42"/>
      <c r="Y533" s="7"/>
      <c r="AD533" s="7"/>
      <c r="AE533" s="7"/>
      <c r="AF533" s="35"/>
      <c r="AG533" s="7"/>
      <c r="AH533" s="5"/>
      <c r="AI533" s="9"/>
      <c r="AJ533" s="9"/>
      <c r="AK533" s="9"/>
      <c r="AL533" s="32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  <c r="EB533" s="9"/>
      <c r="EC533" s="9"/>
      <c r="ED533" s="9"/>
      <c r="EE533" s="9"/>
      <c r="EF533" s="9"/>
      <c r="EG533" s="9"/>
      <c r="EH533" s="9"/>
      <c r="EI533" s="9"/>
      <c r="EJ533" s="9"/>
      <c r="EK533" s="9"/>
      <c r="EL533" s="9"/>
      <c r="EM533" s="9"/>
      <c r="EN533" s="9"/>
      <c r="EO533" s="9"/>
      <c r="EP533" s="9"/>
      <c r="EQ533" s="9"/>
    </row>
    <row r="534" spans="2:147" ht="18.75">
      <c r="B534" s="13"/>
      <c r="C534" s="31"/>
      <c r="D534" s="32"/>
      <c r="E534" s="59">
        <v>211599</v>
      </c>
      <c r="G534" s="59" t="s">
        <v>1575</v>
      </c>
      <c r="H534" s="59" t="s">
        <v>840</v>
      </c>
      <c r="I534" s="59" t="s">
        <v>4142</v>
      </c>
      <c r="J534" s="105"/>
      <c r="K534" s="105"/>
      <c r="L534" s="59" t="s">
        <v>1576</v>
      </c>
      <c r="M534" s="31">
        <v>78613</v>
      </c>
      <c r="N534" s="31">
        <v>12</v>
      </c>
      <c r="O534" s="113">
        <v>1.53</v>
      </c>
      <c r="P534" s="103">
        <v>37627</v>
      </c>
      <c r="Q534" s="103">
        <v>37804</v>
      </c>
      <c r="R534" s="104" t="s">
        <v>2024</v>
      </c>
      <c r="S534" s="104" t="s">
        <v>1577</v>
      </c>
      <c r="T534" s="104" t="s">
        <v>2350</v>
      </c>
      <c r="U534" s="31" t="s">
        <v>3304</v>
      </c>
      <c r="V534" s="31" t="s">
        <v>2007</v>
      </c>
      <c r="X534" s="42"/>
      <c r="Y534" s="43"/>
      <c r="AD534" s="7"/>
      <c r="AE534" s="7"/>
      <c r="AF534" s="35"/>
      <c r="AG534" s="7"/>
      <c r="AH534" s="5"/>
      <c r="AI534" s="9"/>
      <c r="AJ534" s="9"/>
      <c r="AK534" s="9"/>
      <c r="AL534" s="32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</row>
    <row r="535" spans="2:147" ht="18.75">
      <c r="B535" s="13"/>
      <c r="C535" s="124"/>
      <c r="D535" s="32"/>
      <c r="E535" s="58">
        <v>312124</v>
      </c>
      <c r="G535" s="54" t="s">
        <v>3422</v>
      </c>
      <c r="H535" s="54" t="s">
        <v>2262</v>
      </c>
      <c r="I535" s="54" t="s">
        <v>3423</v>
      </c>
      <c r="J535" s="91">
        <v>3095509</v>
      </c>
      <c r="K535" s="91"/>
      <c r="L535" s="54" t="s">
        <v>3423</v>
      </c>
      <c r="M535" s="91">
        <v>78729</v>
      </c>
      <c r="N535" s="31">
        <v>68</v>
      </c>
      <c r="O535" s="98">
        <v>4.926</v>
      </c>
      <c r="P535" s="57">
        <v>39126</v>
      </c>
      <c r="Q535" s="57">
        <v>39262</v>
      </c>
      <c r="R535" s="31" t="s">
        <v>4076</v>
      </c>
      <c r="S535" s="92" t="s">
        <v>3220</v>
      </c>
      <c r="T535" s="31" t="s">
        <v>3941</v>
      </c>
      <c r="U535" s="31" t="s">
        <v>3304</v>
      </c>
      <c r="V535" s="92" t="s">
        <v>2259</v>
      </c>
      <c r="X535" s="42"/>
      <c r="Y535" s="7"/>
      <c r="AD535" s="7"/>
      <c r="AE535" s="7"/>
      <c r="AF535" s="35"/>
      <c r="AG535" s="7"/>
      <c r="AH535" s="5"/>
      <c r="AI535" s="9"/>
      <c r="AJ535" s="9"/>
      <c r="AK535" s="9"/>
      <c r="AL535" s="32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  <c r="EB535" s="9"/>
      <c r="EC535" s="9"/>
      <c r="ED535" s="9"/>
      <c r="EE535" s="9"/>
      <c r="EF535" s="9"/>
      <c r="EG535" s="9"/>
      <c r="EH535" s="9"/>
      <c r="EI535" s="9"/>
      <c r="EJ535" s="9"/>
      <c r="EK535" s="9"/>
      <c r="EL535" s="9"/>
      <c r="EM535" s="9"/>
      <c r="EN535" s="9"/>
      <c r="EO535" s="9"/>
      <c r="EP535" s="9"/>
      <c r="EQ535" s="9"/>
    </row>
    <row r="536" spans="2:147" ht="18.75">
      <c r="B536" s="13"/>
      <c r="C536" s="31"/>
      <c r="D536" s="32"/>
      <c r="E536" s="124">
        <v>11249427</v>
      </c>
      <c r="F536" s="13"/>
      <c r="G536" s="125" t="s">
        <v>5210</v>
      </c>
      <c r="H536" s="125" t="s">
        <v>5208</v>
      </c>
      <c r="I536" s="125" t="s">
        <v>5209</v>
      </c>
      <c r="J536" s="126">
        <v>93231</v>
      </c>
      <c r="K536" s="13"/>
      <c r="M536" s="126" t="s">
        <v>3926</v>
      </c>
      <c r="N536" s="31">
        <v>128</v>
      </c>
      <c r="O536" s="130">
        <v>7.08</v>
      </c>
      <c r="P536" s="127">
        <v>41956</v>
      </c>
      <c r="Q536" s="127">
        <v>42174</v>
      </c>
      <c r="R536" s="126" t="s">
        <v>4463</v>
      </c>
      <c r="S536" s="126" t="s">
        <v>5254</v>
      </c>
      <c r="T536" s="126" t="s">
        <v>5253</v>
      </c>
      <c r="U536" s="126" t="s">
        <v>177</v>
      </c>
      <c r="V536" s="31" t="s">
        <v>5274</v>
      </c>
      <c r="X536" s="42"/>
      <c r="Y536" s="7"/>
      <c r="AD536" s="7"/>
      <c r="AE536" s="7"/>
      <c r="AF536" s="35"/>
      <c r="AG536" s="7"/>
      <c r="AH536" s="5"/>
      <c r="AI536" s="9"/>
      <c r="AJ536" s="9"/>
      <c r="AK536" s="9"/>
      <c r="AL536" s="32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  <c r="EB536" s="9"/>
      <c r="EC536" s="9"/>
      <c r="ED536" s="9"/>
      <c r="EE536" s="9"/>
      <c r="EF536" s="9"/>
      <c r="EG536" s="9"/>
      <c r="EH536" s="9"/>
      <c r="EI536" s="9"/>
      <c r="EJ536" s="9"/>
      <c r="EK536" s="9"/>
      <c r="EL536" s="9"/>
      <c r="EM536" s="9"/>
      <c r="EN536" s="9"/>
      <c r="EO536" s="9"/>
      <c r="EP536" s="9"/>
      <c r="EQ536" s="9"/>
    </row>
    <row r="537" spans="2:147" ht="18.75">
      <c r="B537" s="13"/>
      <c r="C537" s="31"/>
      <c r="D537" s="32"/>
      <c r="E537" s="124">
        <v>10874698</v>
      </c>
      <c r="F537" s="13"/>
      <c r="G537" s="125" t="s">
        <v>4560</v>
      </c>
      <c r="H537" s="125" t="s">
        <v>4558</v>
      </c>
      <c r="I537" s="125" t="s">
        <v>4559</v>
      </c>
      <c r="J537" s="126">
        <v>5058603</v>
      </c>
      <c r="K537" s="13"/>
      <c r="M537" s="126" t="s">
        <v>4074</v>
      </c>
      <c r="N537" s="31">
        <v>291</v>
      </c>
      <c r="O537" s="130">
        <v>3.164</v>
      </c>
      <c r="P537" s="127">
        <v>41264</v>
      </c>
      <c r="Q537" s="127">
        <v>41537</v>
      </c>
      <c r="R537" s="31" t="s">
        <v>259</v>
      </c>
      <c r="S537" s="126" t="s">
        <v>4607</v>
      </c>
      <c r="T537" s="126" t="s">
        <v>119</v>
      </c>
      <c r="U537" s="126" t="s">
        <v>177</v>
      </c>
      <c r="V537" s="31" t="s">
        <v>4636</v>
      </c>
      <c r="X537" s="42"/>
      <c r="Y537" s="43"/>
      <c r="AD537" s="7"/>
      <c r="AE537" s="7"/>
      <c r="AF537" s="35"/>
      <c r="AG537" s="7"/>
      <c r="AH537" s="5"/>
      <c r="AI537" s="9"/>
      <c r="AJ537" s="9"/>
      <c r="AK537" s="9"/>
      <c r="AL537" s="32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</row>
    <row r="538" spans="1:147" ht="18.75">
      <c r="A538" s="58"/>
      <c r="B538" s="13"/>
      <c r="C538" s="91"/>
      <c r="D538" s="32"/>
      <c r="E538" s="124">
        <v>10579184</v>
      </c>
      <c r="F538" s="13"/>
      <c r="G538" s="125" t="s">
        <v>204</v>
      </c>
      <c r="H538" s="125" t="s">
        <v>282</v>
      </c>
      <c r="I538" s="54" t="s">
        <v>283</v>
      </c>
      <c r="J538" s="91">
        <v>3555143</v>
      </c>
      <c r="K538" s="13"/>
      <c r="M538" s="126" t="s">
        <v>4074</v>
      </c>
      <c r="N538" s="31">
        <v>230</v>
      </c>
      <c r="O538" s="130">
        <v>5.998</v>
      </c>
      <c r="P538" s="127">
        <v>40653</v>
      </c>
      <c r="Q538" s="127">
        <v>40863</v>
      </c>
      <c r="R538" s="126" t="s">
        <v>259</v>
      </c>
      <c r="S538" s="126" t="s">
        <v>519</v>
      </c>
      <c r="T538" s="126" t="s">
        <v>119</v>
      </c>
      <c r="U538" s="31" t="s">
        <v>3304</v>
      </c>
      <c r="V538" s="31" t="s">
        <v>3129</v>
      </c>
      <c r="X538" s="42"/>
      <c r="Y538" s="43"/>
      <c r="AD538" s="7"/>
      <c r="AE538" s="7"/>
      <c r="AF538" s="35"/>
      <c r="AG538" s="7"/>
      <c r="AH538" s="5"/>
      <c r="AI538" s="9"/>
      <c r="AJ538" s="9"/>
      <c r="AK538" s="9"/>
      <c r="AL538" s="32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  <c r="EB538" s="9"/>
      <c r="EC538" s="9"/>
      <c r="ED538" s="9"/>
      <c r="EE538" s="9"/>
      <c r="EF538" s="9"/>
      <c r="EG538" s="9"/>
      <c r="EH538" s="9"/>
      <c r="EI538" s="9"/>
      <c r="EJ538" s="9"/>
      <c r="EK538" s="9"/>
      <c r="EL538" s="9"/>
      <c r="EM538" s="9"/>
      <c r="EN538" s="9"/>
      <c r="EO538" s="9"/>
      <c r="EP538" s="9"/>
      <c r="EQ538" s="9"/>
    </row>
    <row r="539" spans="2:147" ht="18.75">
      <c r="B539" s="13"/>
      <c r="C539" s="31"/>
      <c r="D539" s="32"/>
      <c r="E539" s="124">
        <v>11297041</v>
      </c>
      <c r="F539" s="13"/>
      <c r="G539" s="125" t="s">
        <v>5314</v>
      </c>
      <c r="H539" s="125" t="s">
        <v>5359</v>
      </c>
      <c r="I539" s="125" t="s">
        <v>5315</v>
      </c>
      <c r="J539" s="125">
        <v>500200</v>
      </c>
      <c r="K539" s="13"/>
      <c r="M539" s="126" t="s">
        <v>4074</v>
      </c>
      <c r="N539" s="31">
        <v>131</v>
      </c>
      <c r="O539" s="130">
        <v>6.671</v>
      </c>
      <c r="P539" s="127">
        <v>42053</v>
      </c>
      <c r="R539" s="126" t="s">
        <v>4463</v>
      </c>
      <c r="S539" s="126" t="s">
        <v>5061</v>
      </c>
      <c r="T539" s="126" t="s">
        <v>2224</v>
      </c>
      <c r="U539" s="126" t="s">
        <v>554</v>
      </c>
      <c r="V539" s="31" t="s">
        <v>5386</v>
      </c>
      <c r="X539" s="42"/>
      <c r="Y539" s="7"/>
      <c r="AD539" s="7"/>
      <c r="AE539" s="7"/>
      <c r="AF539" s="35"/>
      <c r="AG539" s="7"/>
      <c r="AH539" s="5"/>
      <c r="AI539" s="9"/>
      <c r="AJ539" s="9"/>
      <c r="AK539" s="9"/>
      <c r="AL539" s="32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  <c r="EB539" s="9"/>
      <c r="EC539" s="9"/>
      <c r="ED539" s="9"/>
      <c r="EE539" s="9"/>
      <c r="EF539" s="9"/>
      <c r="EG539" s="9"/>
      <c r="EH539" s="9"/>
      <c r="EI539" s="9"/>
      <c r="EJ539" s="9"/>
      <c r="EK539" s="9"/>
      <c r="EL539" s="9"/>
      <c r="EM539" s="9"/>
      <c r="EN539" s="9"/>
      <c r="EO539" s="9"/>
      <c r="EP539" s="9"/>
      <c r="EQ539" s="9"/>
    </row>
    <row r="540" spans="2:147" ht="18.75">
      <c r="B540" s="13"/>
      <c r="C540" s="31"/>
      <c r="D540" s="32"/>
      <c r="E540" s="124">
        <v>11503472</v>
      </c>
      <c r="F540" s="13"/>
      <c r="G540" s="125" t="s">
        <v>5629</v>
      </c>
      <c r="H540" s="125" t="s">
        <v>5359</v>
      </c>
      <c r="I540" s="125" t="s">
        <v>5315</v>
      </c>
      <c r="J540" s="126">
        <v>500200</v>
      </c>
      <c r="K540" s="13"/>
      <c r="M540" s="126" t="s">
        <v>4074</v>
      </c>
      <c r="N540" s="31">
        <v>131</v>
      </c>
      <c r="O540" s="130">
        <v>6.67</v>
      </c>
      <c r="P540" s="127">
        <v>42451</v>
      </c>
      <c r="Q540" s="125"/>
      <c r="R540" s="126" t="s">
        <v>4463</v>
      </c>
      <c r="S540" s="126" t="s">
        <v>2125</v>
      </c>
      <c r="T540" s="126" t="s">
        <v>2224</v>
      </c>
      <c r="U540" s="126" t="s">
        <v>554</v>
      </c>
      <c r="V540" s="31" t="s">
        <v>5698</v>
      </c>
      <c r="X540" s="42"/>
      <c r="Y540" s="43"/>
      <c r="AD540" s="7"/>
      <c r="AE540" s="7"/>
      <c r="AF540" s="35"/>
      <c r="AG540" s="7"/>
      <c r="AH540" s="5"/>
      <c r="AI540" s="9"/>
      <c r="AJ540" s="9"/>
      <c r="AK540" s="9"/>
      <c r="AL540" s="32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  <c r="EB540" s="9"/>
      <c r="EC540" s="9"/>
      <c r="ED540" s="9"/>
      <c r="EE540" s="9"/>
      <c r="EF540" s="9"/>
      <c r="EG540" s="9"/>
      <c r="EH540" s="9"/>
      <c r="EI540" s="9"/>
      <c r="EJ540" s="9"/>
      <c r="EK540" s="9"/>
      <c r="EL540" s="9"/>
      <c r="EM540" s="9"/>
      <c r="EN540" s="9"/>
      <c r="EO540" s="9"/>
      <c r="EP540" s="9"/>
      <c r="EQ540" s="9"/>
    </row>
    <row r="541" spans="2:147" ht="18.75">
      <c r="B541" s="13"/>
      <c r="C541" s="31"/>
      <c r="D541" s="32"/>
      <c r="E541" s="124">
        <v>11420180</v>
      </c>
      <c r="F541" s="13"/>
      <c r="G541" s="125" t="s">
        <v>5510</v>
      </c>
      <c r="H541" s="125" t="s">
        <v>5511</v>
      </c>
      <c r="I541" s="125" t="s">
        <v>5509</v>
      </c>
      <c r="J541" s="126">
        <v>1026321</v>
      </c>
      <c r="K541" s="13"/>
      <c r="M541" s="126" t="s">
        <v>4074</v>
      </c>
      <c r="N541" s="126">
        <v>52</v>
      </c>
      <c r="O541" s="130">
        <v>3.254</v>
      </c>
      <c r="P541" s="127">
        <v>42270</v>
      </c>
      <c r="Q541" s="13"/>
      <c r="R541" s="126" t="s">
        <v>4463</v>
      </c>
      <c r="S541" s="126" t="s">
        <v>5544</v>
      </c>
      <c r="T541" s="126" t="s">
        <v>2224</v>
      </c>
      <c r="U541" s="126" t="s">
        <v>554</v>
      </c>
      <c r="V541" s="31" t="s">
        <v>5568</v>
      </c>
      <c r="X541" s="42"/>
      <c r="Y541" s="7"/>
      <c r="AD541" s="7"/>
      <c r="AE541" s="7"/>
      <c r="AF541" s="35"/>
      <c r="AG541" s="7"/>
      <c r="AH541" s="5"/>
      <c r="AI541" s="9"/>
      <c r="AJ541" s="9"/>
      <c r="AK541" s="9"/>
      <c r="AL541" s="32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  <c r="EB541" s="9"/>
      <c r="EC541" s="9"/>
      <c r="ED541" s="9"/>
      <c r="EE541" s="9"/>
      <c r="EF541" s="9"/>
      <c r="EG541" s="9"/>
      <c r="EH541" s="9"/>
      <c r="EI541" s="9"/>
      <c r="EJ541" s="9"/>
      <c r="EK541" s="9"/>
      <c r="EL541" s="9"/>
      <c r="EM541" s="9"/>
      <c r="EN541" s="9"/>
      <c r="EO541" s="9"/>
      <c r="EP541" s="9"/>
      <c r="EQ541" s="9"/>
    </row>
    <row r="542" spans="2:147" ht="18.75">
      <c r="B542" s="13"/>
      <c r="C542" s="31"/>
      <c r="D542" s="32"/>
      <c r="E542" s="124" t="s">
        <v>5089</v>
      </c>
      <c r="F542" s="13"/>
      <c r="G542" s="125" t="s">
        <v>4948</v>
      </c>
      <c r="H542" s="125" t="s">
        <v>4980</v>
      </c>
      <c r="I542" s="125" t="s">
        <v>4644</v>
      </c>
      <c r="J542" s="126">
        <v>3033316</v>
      </c>
      <c r="K542" s="13"/>
      <c r="M542" s="126" t="s">
        <v>2187</v>
      </c>
      <c r="N542" s="4">
        <v>16</v>
      </c>
      <c r="O542" s="130">
        <v>8.637</v>
      </c>
      <c r="P542" s="127">
        <v>41348</v>
      </c>
      <c r="Q542" s="127">
        <v>41780</v>
      </c>
      <c r="R542" s="126" t="s">
        <v>1871</v>
      </c>
      <c r="S542" s="126" t="s">
        <v>4690</v>
      </c>
      <c r="T542" s="126" t="s">
        <v>1863</v>
      </c>
      <c r="U542" s="31" t="s">
        <v>906</v>
      </c>
      <c r="V542" s="31" t="s">
        <v>4707</v>
      </c>
      <c r="X542" s="42"/>
      <c r="Y542" s="7"/>
      <c r="AD542" s="7"/>
      <c r="AE542" s="7"/>
      <c r="AF542" s="35"/>
      <c r="AG542" s="7"/>
      <c r="AH542" s="5"/>
      <c r="AI542" s="9"/>
      <c r="AJ542" s="9"/>
      <c r="AK542" s="9"/>
      <c r="AL542" s="32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  <c r="EB542" s="9"/>
      <c r="EC542" s="9"/>
      <c r="ED542" s="9"/>
      <c r="EE542" s="9"/>
      <c r="EF542" s="9"/>
      <c r="EG542" s="9"/>
      <c r="EH542" s="9"/>
      <c r="EI542" s="9"/>
      <c r="EJ542" s="9"/>
      <c r="EK542" s="9"/>
      <c r="EL542" s="9"/>
      <c r="EM542" s="9"/>
      <c r="EN542" s="9"/>
      <c r="EO542" s="9"/>
      <c r="EP542" s="9"/>
      <c r="EQ542" s="9"/>
    </row>
    <row r="543" spans="2:147" ht="18.75">
      <c r="B543" s="13"/>
      <c r="C543" s="31"/>
      <c r="D543" s="32"/>
      <c r="E543" s="124" t="s">
        <v>5090</v>
      </c>
      <c r="F543" s="13"/>
      <c r="G543" s="125" t="s">
        <v>4924</v>
      </c>
      <c r="H543" s="125" t="s">
        <v>4965</v>
      </c>
      <c r="I543" s="125" t="s">
        <v>4645</v>
      </c>
      <c r="J543" s="126">
        <v>3049324</v>
      </c>
      <c r="K543" s="13"/>
      <c r="M543" s="126" t="s">
        <v>2187</v>
      </c>
      <c r="N543" s="4">
        <v>3</v>
      </c>
      <c r="O543" s="130">
        <v>2.262</v>
      </c>
      <c r="P543" s="127">
        <v>41348</v>
      </c>
      <c r="Q543" s="127">
        <v>41814</v>
      </c>
      <c r="R543" s="126" t="s">
        <v>1871</v>
      </c>
      <c r="S543" s="126" t="s">
        <v>4690</v>
      </c>
      <c r="T543" s="126" t="s">
        <v>1863</v>
      </c>
      <c r="U543" s="31" t="s">
        <v>906</v>
      </c>
      <c r="V543" s="31" t="s">
        <v>4707</v>
      </c>
      <c r="X543" s="42"/>
      <c r="Y543" s="43"/>
      <c r="AD543" s="7"/>
      <c r="AE543" s="7"/>
      <c r="AF543" s="35"/>
      <c r="AG543" s="7"/>
      <c r="AH543" s="5"/>
      <c r="AI543" s="9"/>
      <c r="AJ543" s="9"/>
      <c r="AK543" s="9"/>
      <c r="AL543" s="32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</row>
    <row r="544" spans="2:147" ht="18.75">
      <c r="B544" s="13"/>
      <c r="C544" s="31"/>
      <c r="D544" s="32"/>
      <c r="E544" s="124">
        <v>11418023</v>
      </c>
      <c r="F544" s="13"/>
      <c r="G544" s="125" t="s">
        <v>5505</v>
      </c>
      <c r="H544" s="125" t="s">
        <v>5506</v>
      </c>
      <c r="I544" s="125" t="s">
        <v>5504</v>
      </c>
      <c r="J544" s="126">
        <v>3320943</v>
      </c>
      <c r="K544" s="13"/>
      <c r="M544" s="126" t="s">
        <v>546</v>
      </c>
      <c r="N544" s="131">
        <v>110</v>
      </c>
      <c r="O544" s="130">
        <v>6.0281</v>
      </c>
      <c r="P544" s="127">
        <v>42265</v>
      </c>
      <c r="Q544" s="13"/>
      <c r="R544" s="126" t="s">
        <v>1871</v>
      </c>
      <c r="S544" s="126" t="s">
        <v>5537</v>
      </c>
      <c r="T544" s="126" t="s">
        <v>4683</v>
      </c>
      <c r="U544" s="126" t="s">
        <v>554</v>
      </c>
      <c r="V544" s="31" t="s">
        <v>5568</v>
      </c>
      <c r="X544" s="42"/>
      <c r="Y544" s="43"/>
      <c r="AD544" s="7"/>
      <c r="AE544" s="7"/>
      <c r="AF544" s="35"/>
      <c r="AG544" s="7"/>
      <c r="AH544" s="5"/>
      <c r="AI544" s="9"/>
      <c r="AJ544" s="9"/>
      <c r="AK544" s="9"/>
      <c r="AL544" s="32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  <c r="EB544" s="9"/>
      <c r="EC544" s="9"/>
      <c r="ED544" s="9"/>
      <c r="EE544" s="9"/>
      <c r="EF544" s="9"/>
      <c r="EG544" s="9"/>
      <c r="EH544" s="9"/>
      <c r="EI544" s="9"/>
      <c r="EJ544" s="9"/>
      <c r="EK544" s="9"/>
      <c r="EL544" s="9"/>
      <c r="EM544" s="9"/>
      <c r="EN544" s="9"/>
      <c r="EO544" s="9"/>
      <c r="EP544" s="9"/>
      <c r="EQ544" s="9"/>
    </row>
    <row r="545" spans="2:147" ht="18.75">
      <c r="B545" s="13"/>
      <c r="C545" s="31"/>
      <c r="D545" s="32"/>
      <c r="E545" s="153">
        <v>11445984</v>
      </c>
      <c r="F545" s="154"/>
      <c r="G545" s="155" t="s">
        <v>5726</v>
      </c>
      <c r="H545" s="154" t="s">
        <v>5727</v>
      </c>
      <c r="I545" s="155" t="s">
        <v>5728</v>
      </c>
      <c r="J545" s="156">
        <v>3320943</v>
      </c>
      <c r="K545" s="154"/>
      <c r="L545" s="154"/>
      <c r="M545" s="156" t="s">
        <v>546</v>
      </c>
      <c r="N545" s="157">
        <v>95</v>
      </c>
      <c r="O545" s="163">
        <v>6.0281</v>
      </c>
      <c r="P545" s="158">
        <v>42324</v>
      </c>
      <c r="Q545" s="155"/>
      <c r="R545" s="157" t="s">
        <v>1871</v>
      </c>
      <c r="S545" s="156" t="s">
        <v>5537</v>
      </c>
      <c r="T545" s="156" t="s">
        <v>4683</v>
      </c>
      <c r="U545" s="156" t="s">
        <v>907</v>
      </c>
      <c r="V545" s="164" t="s">
        <v>5699</v>
      </c>
      <c r="X545" s="42"/>
      <c r="Y545" s="43"/>
      <c r="AD545" s="7"/>
      <c r="AE545" s="7"/>
      <c r="AF545" s="6"/>
      <c r="AG545" s="7"/>
      <c r="AH545" s="5"/>
      <c r="AI545" s="9"/>
      <c r="AJ545" s="9"/>
      <c r="AK545" s="9"/>
      <c r="AL545" s="32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  <c r="EB545" s="9"/>
      <c r="EC545" s="9"/>
      <c r="ED545" s="9"/>
      <c r="EE545" s="9"/>
      <c r="EF545" s="9"/>
      <c r="EG545" s="9"/>
      <c r="EH545" s="9"/>
      <c r="EI545" s="9"/>
      <c r="EJ545" s="9"/>
      <c r="EK545" s="9"/>
      <c r="EL545" s="9"/>
      <c r="EM545" s="9"/>
      <c r="EN545" s="9"/>
      <c r="EO545" s="9"/>
      <c r="EP545" s="9"/>
      <c r="EQ545" s="9"/>
    </row>
    <row r="546" spans="1:147" ht="17.25" customHeight="1">
      <c r="A546" s="124"/>
      <c r="B546" s="13"/>
      <c r="C546" s="125"/>
      <c r="D546" s="32"/>
      <c r="E546" s="153">
        <v>11526946</v>
      </c>
      <c r="F546" s="154"/>
      <c r="G546" s="155" t="s">
        <v>5811</v>
      </c>
      <c r="H546" s="155" t="s">
        <v>5847</v>
      </c>
      <c r="I546" s="155" t="s">
        <v>5810</v>
      </c>
      <c r="J546" s="156">
        <v>467859</v>
      </c>
      <c r="K546" s="154"/>
      <c r="L546" s="154"/>
      <c r="M546" s="156" t="s">
        <v>3626</v>
      </c>
      <c r="N546" s="157">
        <v>209</v>
      </c>
      <c r="O546" s="160">
        <v>2.381</v>
      </c>
      <c r="P546" s="158">
        <v>42494</v>
      </c>
      <c r="Q546" s="154"/>
      <c r="R546" s="157" t="s">
        <v>4076</v>
      </c>
      <c r="S546" s="156" t="s">
        <v>5846</v>
      </c>
      <c r="T546" s="156" t="s">
        <v>119</v>
      </c>
      <c r="U546" s="156" t="s">
        <v>907</v>
      </c>
      <c r="V546" s="157" t="s">
        <v>5850</v>
      </c>
      <c r="X546" s="42"/>
      <c r="Y546" s="43"/>
      <c r="AD546" s="7"/>
      <c r="AE546" s="7"/>
      <c r="AF546" s="6"/>
      <c r="AG546" s="7"/>
      <c r="AH546" s="5"/>
      <c r="AI546" s="9"/>
      <c r="AJ546" s="9"/>
      <c r="AK546" s="9"/>
      <c r="AL546" s="32"/>
      <c r="AM546" s="1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  <c r="EB546" s="9"/>
      <c r="EC546" s="9"/>
      <c r="ED546" s="9"/>
      <c r="EE546" s="9"/>
      <c r="EF546" s="9"/>
      <c r="EG546" s="9"/>
      <c r="EH546" s="9"/>
      <c r="EI546" s="9"/>
      <c r="EJ546" s="9"/>
      <c r="EK546" s="9"/>
      <c r="EL546" s="9"/>
      <c r="EM546" s="9"/>
      <c r="EN546" s="9"/>
      <c r="EO546" s="9"/>
      <c r="EP546" s="9"/>
      <c r="EQ546" s="9"/>
    </row>
    <row r="547" spans="2:147" ht="18.75">
      <c r="B547" s="13"/>
      <c r="C547" s="31"/>
      <c r="D547" s="32"/>
      <c r="E547" s="192" t="s">
        <v>5558</v>
      </c>
      <c r="F547" s="13"/>
      <c r="G547" s="191" t="s">
        <v>5548</v>
      </c>
      <c r="H547" s="125" t="s">
        <v>5557</v>
      </c>
      <c r="I547" s="125" t="s">
        <v>5555</v>
      </c>
      <c r="J547" s="126"/>
      <c r="K547" s="125"/>
      <c r="M547" s="126" t="s">
        <v>3626</v>
      </c>
      <c r="N547" s="31">
        <v>209</v>
      </c>
      <c r="O547" s="130">
        <v>2.45</v>
      </c>
      <c r="P547" s="127">
        <v>41863</v>
      </c>
      <c r="Q547" s="13"/>
      <c r="R547" s="31" t="s">
        <v>4076</v>
      </c>
      <c r="S547" s="126" t="s">
        <v>5556</v>
      </c>
      <c r="T547" s="126" t="s">
        <v>119</v>
      </c>
      <c r="U547" s="126" t="s">
        <v>554</v>
      </c>
      <c r="V547" s="31" t="s">
        <v>5188</v>
      </c>
      <c r="X547" s="42"/>
      <c r="Y547" s="43"/>
      <c r="AD547" s="7"/>
      <c r="AE547" s="7"/>
      <c r="AF547" s="6"/>
      <c r="AG547" s="7"/>
      <c r="AH547" s="5"/>
      <c r="AI547" s="9"/>
      <c r="AJ547" s="9"/>
      <c r="AK547" s="9"/>
      <c r="AL547" s="5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  <c r="EB547" s="9"/>
      <c r="EC547" s="9"/>
      <c r="ED547" s="9"/>
      <c r="EE547" s="9"/>
      <c r="EF547" s="9"/>
      <c r="EG547" s="9"/>
      <c r="EH547" s="9"/>
      <c r="EI547" s="9"/>
      <c r="EJ547" s="9"/>
      <c r="EK547" s="9"/>
      <c r="EL547" s="9"/>
      <c r="EM547" s="9"/>
      <c r="EN547" s="9"/>
      <c r="EO547" s="9"/>
      <c r="EP547" s="9"/>
      <c r="EQ547" s="9"/>
    </row>
    <row r="548" spans="2:147" ht="18.75">
      <c r="B548" s="13"/>
      <c r="C548" s="31"/>
      <c r="D548" s="32"/>
      <c r="E548" s="56">
        <v>11324597</v>
      </c>
      <c r="G548" s="54" t="s">
        <v>5604</v>
      </c>
      <c r="H548" s="69" t="s">
        <v>5606</v>
      </c>
      <c r="I548" s="13" t="s">
        <v>5605</v>
      </c>
      <c r="J548" s="31">
        <v>120840</v>
      </c>
      <c r="L548" s="69"/>
      <c r="M548" s="91">
        <v>78704</v>
      </c>
      <c r="N548" s="31">
        <v>308</v>
      </c>
      <c r="O548" s="98">
        <v>2.62</v>
      </c>
      <c r="P548" s="127">
        <v>42034</v>
      </c>
      <c r="Q548" s="127">
        <v>42272</v>
      </c>
      <c r="R548" s="126" t="s">
        <v>4463</v>
      </c>
      <c r="S548" s="31" t="s">
        <v>5607</v>
      </c>
      <c r="T548" s="126" t="s">
        <v>5608</v>
      </c>
      <c r="U548" s="92" t="s">
        <v>177</v>
      </c>
      <c r="V548" s="31" t="s">
        <v>5386</v>
      </c>
      <c r="X548" s="42"/>
      <c r="Y548" s="43"/>
      <c r="AD548" s="7"/>
      <c r="AE548" s="7"/>
      <c r="AF548" s="6"/>
      <c r="AG548" s="7"/>
      <c r="AH548" s="5"/>
      <c r="AI548" s="9"/>
      <c r="AJ548" s="9"/>
      <c r="AK548" s="9"/>
      <c r="AL548" s="5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  <c r="EB548" s="9"/>
      <c r="EC548" s="9"/>
      <c r="ED548" s="9"/>
      <c r="EE548" s="9"/>
      <c r="EF548" s="9"/>
      <c r="EG548" s="9"/>
      <c r="EH548" s="9"/>
      <c r="EI548" s="9"/>
      <c r="EJ548" s="9"/>
      <c r="EK548" s="9"/>
      <c r="EL548" s="9"/>
      <c r="EM548" s="9"/>
      <c r="EN548" s="9"/>
      <c r="EO548" s="9"/>
      <c r="EP548" s="9"/>
      <c r="EQ548" s="9"/>
    </row>
    <row r="549" spans="2:147" ht="18.75">
      <c r="B549" s="13"/>
      <c r="C549" s="31"/>
      <c r="D549" s="32"/>
      <c r="E549" s="56" t="s">
        <v>1784</v>
      </c>
      <c r="G549" s="54" t="s">
        <v>376</v>
      </c>
      <c r="H549" s="69" t="s">
        <v>3564</v>
      </c>
      <c r="I549" s="13" t="s">
        <v>410</v>
      </c>
      <c r="J549" s="31">
        <v>374216</v>
      </c>
      <c r="L549" s="69" t="s">
        <v>1499</v>
      </c>
      <c r="M549" s="31">
        <v>78727</v>
      </c>
      <c r="N549" s="31">
        <v>200</v>
      </c>
      <c r="O549" s="51">
        <v>17.07</v>
      </c>
      <c r="P549" s="68">
        <v>38266</v>
      </c>
      <c r="Q549" s="68">
        <v>38660</v>
      </c>
      <c r="R549" s="31" t="s">
        <v>2024</v>
      </c>
      <c r="S549" s="31" t="s">
        <v>3398</v>
      </c>
      <c r="T549" s="31" t="s">
        <v>3399</v>
      </c>
      <c r="U549" s="31" t="s">
        <v>906</v>
      </c>
      <c r="V549" s="31" t="s">
        <v>589</v>
      </c>
      <c r="X549" s="42"/>
      <c r="Y549" s="7"/>
      <c r="Z549" s="42"/>
      <c r="AA549" s="7"/>
      <c r="AB549" s="5"/>
      <c r="AC549" s="7"/>
      <c r="AD549" s="7"/>
      <c r="AE549" s="7"/>
      <c r="AF549" s="6"/>
      <c r="AG549" s="7"/>
      <c r="AH549" s="5"/>
      <c r="AI549" s="9"/>
      <c r="AJ549" s="9"/>
      <c r="AK549" s="9"/>
      <c r="AL549" s="5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  <c r="EB549" s="9"/>
      <c r="EC549" s="9"/>
      <c r="ED549" s="9"/>
      <c r="EE549" s="9"/>
      <c r="EF549" s="9"/>
      <c r="EG549" s="9"/>
      <c r="EH549" s="9"/>
      <c r="EI549" s="9"/>
      <c r="EJ549" s="9"/>
      <c r="EK549" s="9"/>
      <c r="EL549" s="9"/>
      <c r="EM549" s="9"/>
      <c r="EN549" s="9"/>
      <c r="EO549" s="9"/>
      <c r="EP549" s="9"/>
      <c r="EQ549" s="9"/>
    </row>
    <row r="550" spans="2:147" ht="18.75">
      <c r="B550" s="13"/>
      <c r="C550" s="31"/>
      <c r="D550" s="32"/>
      <c r="E550" s="56" t="s">
        <v>3574</v>
      </c>
      <c r="G550" s="13" t="s">
        <v>3645</v>
      </c>
      <c r="H550" s="54" t="s">
        <v>658</v>
      </c>
      <c r="I550" s="54" t="s">
        <v>1106</v>
      </c>
      <c r="J550" s="91">
        <v>94155</v>
      </c>
      <c r="K550" s="91"/>
      <c r="L550" s="54" t="s">
        <v>1106</v>
      </c>
      <c r="M550" s="91">
        <v>78704</v>
      </c>
      <c r="N550" s="91">
        <v>20</v>
      </c>
      <c r="O550" s="98">
        <v>0.4959</v>
      </c>
      <c r="P550" s="57">
        <v>39261</v>
      </c>
      <c r="Q550" s="57">
        <v>39682</v>
      </c>
      <c r="R550" s="126" t="s">
        <v>1547</v>
      </c>
      <c r="S550" s="31" t="s">
        <v>4319</v>
      </c>
      <c r="T550" s="31" t="s">
        <v>4320</v>
      </c>
      <c r="U550" s="92" t="s">
        <v>2049</v>
      </c>
      <c r="V550" s="92" t="s">
        <v>2258</v>
      </c>
      <c r="X550" s="42"/>
      <c r="Y550" s="7"/>
      <c r="Z550" s="42"/>
      <c r="AA550" s="7"/>
      <c r="AB550" s="5"/>
      <c r="AC550" s="7"/>
      <c r="AD550" s="7"/>
      <c r="AE550" s="7"/>
      <c r="AF550" s="6"/>
      <c r="AG550" s="7"/>
      <c r="AH550" s="5"/>
      <c r="AI550" s="9"/>
      <c r="AJ550" s="9"/>
      <c r="AK550" s="9"/>
      <c r="AL550" s="5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</row>
    <row r="551" spans="2:147" ht="18.75">
      <c r="B551" s="13"/>
      <c r="C551" s="31"/>
      <c r="D551" s="32"/>
      <c r="E551" s="124">
        <v>10893961</v>
      </c>
      <c r="F551" s="13"/>
      <c r="G551" s="125" t="s">
        <v>4678</v>
      </c>
      <c r="H551" s="125" t="s">
        <v>4676</v>
      </c>
      <c r="I551" s="125" t="s">
        <v>4677</v>
      </c>
      <c r="J551" s="126">
        <v>5055430</v>
      </c>
      <c r="K551" s="13"/>
      <c r="M551" s="126" t="s">
        <v>3631</v>
      </c>
      <c r="N551" s="4">
        <v>240</v>
      </c>
      <c r="O551" s="130">
        <v>22.07</v>
      </c>
      <c r="P551" s="127">
        <v>41312</v>
      </c>
      <c r="Q551" s="127">
        <v>41583</v>
      </c>
      <c r="R551" s="126" t="s">
        <v>4463</v>
      </c>
      <c r="S551" s="126" t="s">
        <v>4446</v>
      </c>
      <c r="T551" s="126" t="s">
        <v>2223</v>
      </c>
      <c r="U551" s="31" t="s">
        <v>3304</v>
      </c>
      <c r="V551" s="31" t="s">
        <v>4707</v>
      </c>
      <c r="X551" s="42"/>
      <c r="Y551" s="7"/>
      <c r="Z551" s="42"/>
      <c r="AA551" s="7"/>
      <c r="AB551" s="5"/>
      <c r="AC551" s="7"/>
      <c r="AD551" s="7"/>
      <c r="AE551" s="7"/>
      <c r="AF551" s="35"/>
      <c r="AG551" s="7"/>
      <c r="AH551" s="5"/>
      <c r="AI551" s="9"/>
      <c r="AJ551" s="9"/>
      <c r="AK551" s="9"/>
      <c r="AL551" s="5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  <c r="EB551" s="9"/>
      <c r="EC551" s="9"/>
      <c r="ED551" s="9"/>
      <c r="EE551" s="9"/>
      <c r="EF551" s="9"/>
      <c r="EG551" s="9"/>
      <c r="EH551" s="9"/>
      <c r="EI551" s="9"/>
      <c r="EJ551" s="9"/>
      <c r="EK551" s="9"/>
      <c r="EL551" s="9"/>
      <c r="EM551" s="9"/>
      <c r="EN551" s="9"/>
      <c r="EO551" s="9"/>
      <c r="EP551" s="9"/>
      <c r="EQ551" s="9"/>
    </row>
    <row r="552" spans="2:147" ht="18.75">
      <c r="B552" s="13"/>
      <c r="C552" s="91"/>
      <c r="D552" s="32"/>
      <c r="E552" s="124">
        <v>10754905</v>
      </c>
      <c r="F552" s="13"/>
      <c r="G552" s="125" t="s">
        <v>4417</v>
      </c>
      <c r="H552" s="125" t="s">
        <v>4445</v>
      </c>
      <c r="I552" s="125" t="s">
        <v>4418</v>
      </c>
      <c r="J552" s="126">
        <v>3772942</v>
      </c>
      <c r="K552" s="125"/>
      <c r="M552" s="126" t="s">
        <v>546</v>
      </c>
      <c r="N552" s="31">
        <v>570</v>
      </c>
      <c r="O552" s="130">
        <v>24.12</v>
      </c>
      <c r="P552" s="127">
        <v>41023</v>
      </c>
      <c r="Q552" s="127">
        <v>41241</v>
      </c>
      <c r="R552" s="31" t="s">
        <v>4221</v>
      </c>
      <c r="S552" s="126" t="s">
        <v>4446</v>
      </c>
      <c r="T552" s="126" t="s">
        <v>2223</v>
      </c>
      <c r="U552" s="31" t="s">
        <v>3304</v>
      </c>
      <c r="V552" s="31" t="s">
        <v>4464</v>
      </c>
      <c r="X552" s="42"/>
      <c r="Y552" s="7"/>
      <c r="Z552" s="42"/>
      <c r="AA552" s="7"/>
      <c r="AB552" s="5"/>
      <c r="AC552" s="7"/>
      <c r="AD552" s="7"/>
      <c r="AE552" s="7"/>
      <c r="AF552" s="35"/>
      <c r="AG552" s="7"/>
      <c r="AH552" s="5"/>
      <c r="AI552" s="9"/>
      <c r="AJ552" s="9"/>
      <c r="AK552" s="9"/>
      <c r="AL552" s="5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  <c r="EB552" s="9"/>
      <c r="EC552" s="9"/>
      <c r="ED552" s="9"/>
      <c r="EE552" s="9"/>
      <c r="EF552" s="9"/>
      <c r="EG552" s="9"/>
      <c r="EH552" s="9"/>
      <c r="EI552" s="9"/>
      <c r="EJ552" s="9"/>
      <c r="EK552" s="9"/>
      <c r="EL552" s="9"/>
      <c r="EM552" s="9"/>
      <c r="EN552" s="9"/>
      <c r="EO552" s="9"/>
      <c r="EP552" s="9"/>
      <c r="EQ552" s="9"/>
    </row>
    <row r="553" spans="4:147" ht="18.75">
      <c r="D553" s="32"/>
      <c r="E553" s="124">
        <v>11067500</v>
      </c>
      <c r="F553" s="13"/>
      <c r="G553" s="125" t="s">
        <v>4861</v>
      </c>
      <c r="H553" s="125" t="s">
        <v>4905</v>
      </c>
      <c r="I553" s="125" t="s">
        <v>4908</v>
      </c>
      <c r="J553" s="126">
        <v>5061999</v>
      </c>
      <c r="K553" s="125"/>
      <c r="M553" s="126" t="s">
        <v>3631</v>
      </c>
      <c r="N553" s="31">
        <v>428</v>
      </c>
      <c r="O553" s="130">
        <v>25.31</v>
      </c>
      <c r="P553" s="127">
        <v>41628</v>
      </c>
      <c r="Q553" s="127">
        <v>41985</v>
      </c>
      <c r="R553" s="31" t="s">
        <v>4076</v>
      </c>
      <c r="S553" s="126" t="s">
        <v>4904</v>
      </c>
      <c r="T553" s="126" t="s">
        <v>4903</v>
      </c>
      <c r="U553" s="92" t="s">
        <v>177</v>
      </c>
      <c r="V553" s="31" t="s">
        <v>4919</v>
      </c>
      <c r="X553" s="42"/>
      <c r="Y553" s="7"/>
      <c r="Z553" s="42"/>
      <c r="AA553" s="7"/>
      <c r="AB553" s="5"/>
      <c r="AC553" s="7"/>
      <c r="AD553" s="7"/>
      <c r="AE553" s="7"/>
      <c r="AF553" s="35"/>
      <c r="AG553" s="7"/>
      <c r="AH553" s="5"/>
      <c r="AI553" s="9"/>
      <c r="AJ553" s="9"/>
      <c r="AK553" s="9"/>
      <c r="AL553" s="5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6"/>
      <c r="BW553" s="6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  <c r="EB553" s="9"/>
      <c r="EC553" s="9"/>
      <c r="ED553" s="9"/>
      <c r="EE553" s="9"/>
      <c r="EF553" s="9"/>
      <c r="EG553" s="9"/>
      <c r="EH553" s="9"/>
      <c r="EI553" s="9"/>
      <c r="EJ553" s="9"/>
      <c r="EK553" s="9"/>
      <c r="EL553" s="9"/>
      <c r="EM553" s="9"/>
      <c r="EN553" s="9"/>
      <c r="EO553" s="9"/>
      <c r="EP553" s="9"/>
      <c r="EQ553" s="9"/>
    </row>
    <row r="554" spans="2:147" ht="18.75">
      <c r="B554" s="13"/>
      <c r="C554" s="31"/>
      <c r="D554" s="32"/>
      <c r="E554" s="32">
        <v>167166</v>
      </c>
      <c r="G554" s="13" t="s">
        <v>3818</v>
      </c>
      <c r="H554" s="13" t="s">
        <v>3819</v>
      </c>
      <c r="I554" s="13" t="s">
        <v>3820</v>
      </c>
      <c r="L554" s="13" t="s">
        <v>2853</v>
      </c>
      <c r="M554" s="31">
        <v>78735</v>
      </c>
      <c r="N554" s="40">
        <v>406</v>
      </c>
      <c r="O554" s="51">
        <v>21.28</v>
      </c>
      <c r="P554" s="30">
        <v>36818</v>
      </c>
      <c r="Q554" s="30">
        <v>36901</v>
      </c>
      <c r="R554" s="30"/>
      <c r="S554" s="31" t="s">
        <v>3804</v>
      </c>
      <c r="T554" s="31" t="s">
        <v>3821</v>
      </c>
      <c r="U554" s="31" t="s">
        <v>3304</v>
      </c>
      <c r="V554" s="31" t="s">
        <v>1753</v>
      </c>
      <c r="X554" s="42"/>
      <c r="Y554" s="43"/>
      <c r="Z554" s="42"/>
      <c r="AA554" s="7"/>
      <c r="AB554" s="5"/>
      <c r="AC554" s="7"/>
      <c r="AD554" s="7"/>
      <c r="AE554" s="7"/>
      <c r="AF554" s="35"/>
      <c r="AG554" s="7"/>
      <c r="AH554" s="5"/>
      <c r="AI554" s="9"/>
      <c r="AJ554" s="9"/>
      <c r="AK554" s="9"/>
      <c r="AL554" s="5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6"/>
      <c r="BW554" s="6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</row>
    <row r="555" spans="2:147" ht="18.75">
      <c r="B555" s="13"/>
      <c r="C555" s="31"/>
      <c r="D555" s="32"/>
      <c r="G555" s="13" t="s">
        <v>3053</v>
      </c>
      <c r="H555" s="13" t="s">
        <v>3153</v>
      </c>
      <c r="I555" s="13" t="s">
        <v>3155</v>
      </c>
      <c r="L555" s="13" t="s">
        <v>2854</v>
      </c>
      <c r="M555" s="31">
        <v>78735</v>
      </c>
      <c r="N555" s="40">
        <v>354</v>
      </c>
      <c r="O555" s="51">
        <v>53.12</v>
      </c>
      <c r="P555" s="30">
        <v>34670.04081632653</v>
      </c>
      <c r="Q555" s="30">
        <v>34922.04081632653</v>
      </c>
      <c r="R555" s="30"/>
      <c r="S555" s="31" t="s">
        <v>3156</v>
      </c>
      <c r="T555" s="31" t="s">
        <v>3157</v>
      </c>
      <c r="U555" s="31" t="s">
        <v>3304</v>
      </c>
      <c r="V555" s="31" t="s">
        <v>3516</v>
      </c>
      <c r="X555" s="42"/>
      <c r="Y555" s="43"/>
      <c r="Z555" s="42"/>
      <c r="AA555" s="7"/>
      <c r="AB555" s="5"/>
      <c r="AC555" s="7"/>
      <c r="AD555" s="7"/>
      <c r="AE555" s="7"/>
      <c r="AF555" s="35"/>
      <c r="AG555" s="7"/>
      <c r="AH555" s="5"/>
      <c r="AI555" s="9"/>
      <c r="AJ555" s="9"/>
      <c r="AK555" s="9"/>
      <c r="AL555" s="5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6"/>
      <c r="BW555" s="6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</row>
    <row r="556" spans="2:147" ht="18.75">
      <c r="B556" s="13"/>
      <c r="C556" s="190"/>
      <c r="D556" s="32"/>
      <c r="E556" s="153">
        <v>11532606</v>
      </c>
      <c r="F556" s="154"/>
      <c r="G556" s="155" t="s">
        <v>5793</v>
      </c>
      <c r="H556" s="155" t="s">
        <v>5791</v>
      </c>
      <c r="I556" s="155" t="s">
        <v>5792</v>
      </c>
      <c r="J556" s="156">
        <v>1164357</v>
      </c>
      <c r="K556" s="154"/>
      <c r="L556" s="154"/>
      <c r="M556" s="156" t="s">
        <v>3631</v>
      </c>
      <c r="N556" s="157">
        <v>370</v>
      </c>
      <c r="O556" s="160">
        <v>22.643</v>
      </c>
      <c r="P556" s="158">
        <v>42503</v>
      </c>
      <c r="Q556" s="154"/>
      <c r="R556" s="157" t="s">
        <v>1028</v>
      </c>
      <c r="S556" s="156" t="s">
        <v>2247</v>
      </c>
      <c r="T556" s="156" t="s">
        <v>2227</v>
      </c>
      <c r="U556" s="156" t="s">
        <v>907</v>
      </c>
      <c r="V556" s="157" t="s">
        <v>5850</v>
      </c>
      <c r="X556" s="42"/>
      <c r="Y556" s="43"/>
      <c r="Z556" s="42"/>
      <c r="AA556" s="7"/>
      <c r="AB556" s="5"/>
      <c r="AC556" s="7"/>
      <c r="AD556" s="7"/>
      <c r="AE556" s="7"/>
      <c r="AF556" s="35"/>
      <c r="AG556" s="7"/>
      <c r="AH556" s="5"/>
      <c r="AI556" s="9"/>
      <c r="AJ556" s="9"/>
      <c r="AK556" s="9"/>
      <c r="AL556" s="5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7"/>
      <c r="BO556" s="9"/>
      <c r="BP556" s="5"/>
      <c r="BQ556" s="16"/>
      <c r="BR556" s="44"/>
      <c r="BS556" s="9"/>
      <c r="BT556" s="9"/>
      <c r="BU556" s="9"/>
      <c r="BV556" s="9"/>
      <c r="BW556" s="7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  <c r="EB556" s="9"/>
      <c r="EC556" s="9"/>
      <c r="ED556" s="9"/>
      <c r="EE556" s="9"/>
      <c r="EF556" s="9"/>
      <c r="EG556" s="9"/>
      <c r="EH556" s="9"/>
      <c r="EI556" s="9"/>
      <c r="EJ556" s="9"/>
      <c r="EK556" s="9"/>
      <c r="EL556" s="9"/>
      <c r="EM556" s="9"/>
      <c r="EN556" s="9"/>
      <c r="EO556" s="9"/>
      <c r="EP556" s="9"/>
      <c r="EQ556" s="9"/>
    </row>
    <row r="557" spans="2:147" ht="18.75">
      <c r="B557" s="13"/>
      <c r="C557" s="31"/>
      <c r="D557" s="32"/>
      <c r="E557" s="58">
        <v>298206</v>
      </c>
      <c r="G557" s="54" t="s">
        <v>1886</v>
      </c>
      <c r="H557" s="55" t="s">
        <v>2793</v>
      </c>
      <c r="I557" s="54" t="s">
        <v>2792</v>
      </c>
      <c r="J557" s="91"/>
      <c r="K557" s="91"/>
      <c r="L557" s="54" t="s">
        <v>2792</v>
      </c>
      <c r="M557" s="91">
        <v>78731</v>
      </c>
      <c r="N557" s="91">
        <v>210</v>
      </c>
      <c r="O557" s="98">
        <v>14.72</v>
      </c>
      <c r="P557" s="57">
        <v>38887</v>
      </c>
      <c r="Q557" s="54"/>
      <c r="R557" s="31" t="s">
        <v>1600</v>
      </c>
      <c r="S557" s="92" t="s">
        <v>3091</v>
      </c>
      <c r="T557" s="92" t="s">
        <v>4199</v>
      </c>
      <c r="U557" s="92" t="s">
        <v>554</v>
      </c>
      <c r="V557" s="31" t="s">
        <v>1814</v>
      </c>
      <c r="X557" s="42"/>
      <c r="Y557" s="43"/>
      <c r="Z557" s="42"/>
      <c r="AA557" s="7"/>
      <c r="AB557" s="5"/>
      <c r="AC557" s="7"/>
      <c r="AD557" s="7"/>
      <c r="AE557" s="7"/>
      <c r="AF557" s="35"/>
      <c r="AG557" s="7"/>
      <c r="AH557" s="5"/>
      <c r="AI557" s="9"/>
      <c r="AJ557" s="9"/>
      <c r="AK557" s="9"/>
      <c r="AL557" s="5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7"/>
      <c r="BO557" s="9"/>
      <c r="BP557" s="5"/>
      <c r="BQ557" s="16"/>
      <c r="BR557" s="44"/>
      <c r="BS557" s="9"/>
      <c r="BT557" s="9"/>
      <c r="BU557" s="9"/>
      <c r="BV557" s="9"/>
      <c r="BW557" s="7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  <c r="EB557" s="9"/>
      <c r="EC557" s="9"/>
      <c r="ED557" s="9"/>
      <c r="EE557" s="9"/>
      <c r="EF557" s="9"/>
      <c r="EG557" s="9"/>
      <c r="EH557" s="9"/>
      <c r="EI557" s="9"/>
      <c r="EJ557" s="9"/>
      <c r="EK557" s="9"/>
      <c r="EL557" s="9"/>
      <c r="EM557" s="9"/>
      <c r="EN557" s="9"/>
      <c r="EO557" s="9"/>
      <c r="EP557" s="9"/>
      <c r="EQ557" s="9"/>
    </row>
    <row r="558" spans="2:147" ht="18.75">
      <c r="B558" s="13"/>
      <c r="C558" s="31"/>
      <c r="D558" s="32"/>
      <c r="E558" s="124">
        <v>10725983</v>
      </c>
      <c r="F558" s="13"/>
      <c r="G558" s="125" t="s">
        <v>1824</v>
      </c>
      <c r="H558" s="125" t="s">
        <v>1823</v>
      </c>
      <c r="I558" s="125" t="s">
        <v>1825</v>
      </c>
      <c r="J558" s="126">
        <v>3690564</v>
      </c>
      <c r="K558" s="125"/>
      <c r="M558" s="126" t="s">
        <v>4283</v>
      </c>
      <c r="N558" s="31">
        <v>400</v>
      </c>
      <c r="O558" s="130">
        <v>11.82</v>
      </c>
      <c r="P558" s="127">
        <v>40966</v>
      </c>
      <c r="Q558" s="13"/>
      <c r="R558" s="126" t="s">
        <v>4076</v>
      </c>
      <c r="S558" s="126" t="s">
        <v>1865</v>
      </c>
      <c r="T558" s="126"/>
      <c r="U558" s="92" t="s">
        <v>554</v>
      </c>
      <c r="V558" s="31" t="s">
        <v>4391</v>
      </c>
      <c r="X558" s="42"/>
      <c r="Y558" s="43"/>
      <c r="Z558" s="42"/>
      <c r="AA558" s="7"/>
      <c r="AB558" s="5"/>
      <c r="AC558" s="7"/>
      <c r="AD558" s="7"/>
      <c r="AE558" s="7"/>
      <c r="AF558" s="35"/>
      <c r="AG558" s="7"/>
      <c r="AH558" s="5"/>
      <c r="AI558" s="9"/>
      <c r="AJ558" s="9"/>
      <c r="AK558" s="9"/>
      <c r="AL558" s="5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7"/>
      <c r="BO558" s="9"/>
      <c r="BP558" s="5"/>
      <c r="BQ558" s="16"/>
      <c r="BR558" s="44"/>
      <c r="BS558" s="9"/>
      <c r="BT558" s="9"/>
      <c r="BU558" s="9"/>
      <c r="BV558" s="9"/>
      <c r="BW558" s="7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  <c r="EB558" s="9"/>
      <c r="EC558" s="9"/>
      <c r="ED558" s="9"/>
      <c r="EE558" s="9"/>
      <c r="EF558" s="9"/>
      <c r="EG558" s="9"/>
      <c r="EH558" s="9"/>
      <c r="EI558" s="9"/>
      <c r="EJ558" s="9"/>
      <c r="EK558" s="9"/>
      <c r="EL558" s="9"/>
      <c r="EM558" s="9"/>
      <c r="EN558" s="9"/>
      <c r="EO558" s="9"/>
      <c r="EP558" s="9"/>
      <c r="EQ558" s="9"/>
    </row>
    <row r="559" spans="2:147" ht="18.75">
      <c r="B559" s="13"/>
      <c r="C559" s="31"/>
      <c r="D559" s="32"/>
      <c r="E559" s="124">
        <v>11223666</v>
      </c>
      <c r="F559" s="13"/>
      <c r="G559" s="125" t="s">
        <v>5123</v>
      </c>
      <c r="H559" s="125" t="s">
        <v>1823</v>
      </c>
      <c r="I559" s="125" t="s">
        <v>5122</v>
      </c>
      <c r="J559" s="126">
        <v>702574</v>
      </c>
      <c r="K559" s="13"/>
      <c r="M559" s="126" t="s">
        <v>4283</v>
      </c>
      <c r="N559" s="52">
        <v>445</v>
      </c>
      <c r="O559" s="130">
        <v>26.35</v>
      </c>
      <c r="P559" s="127">
        <v>41908</v>
      </c>
      <c r="Q559" s="125"/>
      <c r="R559" s="52"/>
      <c r="S559" s="126" t="s">
        <v>1865</v>
      </c>
      <c r="T559" s="126" t="s">
        <v>5164</v>
      </c>
      <c r="U559" s="92" t="s">
        <v>554</v>
      </c>
      <c r="V559" s="157" t="s">
        <v>5188</v>
      </c>
      <c r="X559" s="42"/>
      <c r="Y559" s="43"/>
      <c r="Z559" s="42"/>
      <c r="AA559" s="7"/>
      <c r="AB559" s="5"/>
      <c r="AC559" s="7"/>
      <c r="AD559" s="7"/>
      <c r="AE559" s="7"/>
      <c r="AF559" s="35"/>
      <c r="AG559" s="7"/>
      <c r="AH559" s="5"/>
      <c r="AI559" s="9"/>
      <c r="AJ559" s="9"/>
      <c r="AK559" s="9"/>
      <c r="AL559" s="5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7"/>
      <c r="BO559" s="9"/>
      <c r="BP559" s="5"/>
      <c r="BQ559" s="16"/>
      <c r="BR559" s="44"/>
      <c r="BS559" s="9"/>
      <c r="BT559" s="9"/>
      <c r="BU559" s="9"/>
      <c r="BV559" s="9"/>
      <c r="BW559" s="7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  <c r="EB559" s="9"/>
      <c r="EC559" s="9"/>
      <c r="ED559" s="9"/>
      <c r="EE559" s="9"/>
      <c r="EF559" s="9"/>
      <c r="EG559" s="9"/>
      <c r="EH559" s="9"/>
      <c r="EI559" s="9"/>
      <c r="EJ559" s="9"/>
      <c r="EK559" s="9"/>
      <c r="EL559" s="9"/>
      <c r="EM559" s="9"/>
      <c r="EN559" s="9"/>
      <c r="EO559" s="9"/>
      <c r="EP559" s="9"/>
      <c r="EQ559" s="9"/>
    </row>
    <row r="560" spans="2:147" ht="18.75">
      <c r="B560" s="13"/>
      <c r="C560" s="31"/>
      <c r="D560" s="32"/>
      <c r="G560" s="13" t="s">
        <v>2336</v>
      </c>
      <c r="H560" s="13" t="s">
        <v>2338</v>
      </c>
      <c r="I560" s="13" t="s">
        <v>2339</v>
      </c>
      <c r="L560" s="13" t="s">
        <v>2855</v>
      </c>
      <c r="M560" s="31">
        <v>78749</v>
      </c>
      <c r="N560" s="40">
        <v>90</v>
      </c>
      <c r="O560" s="51">
        <v>10.100000381469727</v>
      </c>
      <c r="P560" s="30">
        <v>35548</v>
      </c>
      <c r="Q560" s="30">
        <v>35886</v>
      </c>
      <c r="R560" s="30"/>
      <c r="S560" s="31" t="s">
        <v>2340</v>
      </c>
      <c r="T560" s="31" t="s">
        <v>2341</v>
      </c>
      <c r="U560" s="31" t="s">
        <v>3304</v>
      </c>
      <c r="V560" s="31" t="s">
        <v>3526</v>
      </c>
      <c r="X560" s="42"/>
      <c r="Y560" s="43"/>
      <c r="Z560" s="42"/>
      <c r="AA560" s="7"/>
      <c r="AB560" s="5"/>
      <c r="AC560" s="7"/>
      <c r="AD560" s="7"/>
      <c r="AE560" s="7"/>
      <c r="AF560" s="35"/>
      <c r="AG560" s="7"/>
      <c r="AH560" s="5"/>
      <c r="AI560" s="9"/>
      <c r="AJ560" s="9"/>
      <c r="AK560" s="9"/>
      <c r="AL560" s="5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7"/>
      <c r="BO560" s="9"/>
      <c r="BP560" s="5"/>
      <c r="BQ560" s="16"/>
      <c r="BR560" s="44"/>
      <c r="BS560" s="9"/>
      <c r="BT560" s="9"/>
      <c r="BU560" s="9"/>
      <c r="BV560" s="9"/>
      <c r="BW560" s="7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  <c r="EB560" s="9"/>
      <c r="EC560" s="9"/>
      <c r="ED560" s="9"/>
      <c r="EE560" s="9"/>
      <c r="EF560" s="9"/>
      <c r="EG560" s="9"/>
      <c r="EH560" s="9"/>
      <c r="EI560" s="9"/>
      <c r="EJ560" s="9"/>
      <c r="EK560" s="9"/>
      <c r="EL560" s="9"/>
      <c r="EM560" s="9"/>
      <c r="EN560" s="9"/>
      <c r="EO560" s="9"/>
      <c r="EP560" s="9"/>
      <c r="EQ560" s="9"/>
    </row>
    <row r="561" spans="2:147" ht="18.75">
      <c r="B561" s="13"/>
      <c r="C561" s="31"/>
      <c r="D561" s="32"/>
      <c r="E561" s="32">
        <v>10071918</v>
      </c>
      <c r="G561" s="13" t="s">
        <v>2514</v>
      </c>
      <c r="H561" s="13" t="s">
        <v>2513</v>
      </c>
      <c r="I561" s="13" t="s">
        <v>3649</v>
      </c>
      <c r="J561" s="31">
        <v>272414</v>
      </c>
      <c r="L561" s="34"/>
      <c r="M561" s="31" t="s">
        <v>3626</v>
      </c>
      <c r="N561" s="91">
        <v>165</v>
      </c>
      <c r="O561" s="98">
        <v>2.45</v>
      </c>
      <c r="P561" s="57">
        <v>39339</v>
      </c>
      <c r="Q561" s="57">
        <v>39590</v>
      </c>
      <c r="R561" s="92" t="s">
        <v>1547</v>
      </c>
      <c r="S561" s="92" t="s">
        <v>2515</v>
      </c>
      <c r="T561" s="31" t="s">
        <v>2516</v>
      </c>
      <c r="U561" s="31" t="s">
        <v>3304</v>
      </c>
      <c r="V561" s="92" t="s">
        <v>4072</v>
      </c>
      <c r="X561" s="42"/>
      <c r="Y561" s="43"/>
      <c r="Z561" s="42"/>
      <c r="AA561" s="7"/>
      <c r="AB561" s="5"/>
      <c r="AC561" s="7"/>
      <c r="AD561" s="7"/>
      <c r="AE561" s="7"/>
      <c r="AF561" s="35"/>
      <c r="AG561" s="7"/>
      <c r="AH561" s="5"/>
      <c r="AI561" s="9"/>
      <c r="AJ561" s="9"/>
      <c r="AK561" s="9"/>
      <c r="AL561" s="5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7"/>
      <c r="BO561" s="9"/>
      <c r="BP561" s="5"/>
      <c r="BQ561" s="16"/>
      <c r="BR561" s="44"/>
      <c r="BS561" s="9"/>
      <c r="BT561" s="9"/>
      <c r="BU561" s="9"/>
      <c r="BV561" s="9"/>
      <c r="BW561" s="7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  <c r="EB561" s="9"/>
      <c r="EC561" s="9"/>
      <c r="ED561" s="9"/>
      <c r="EE561" s="9"/>
      <c r="EF561" s="9"/>
      <c r="EG561" s="9"/>
      <c r="EH561" s="9"/>
      <c r="EI561" s="9"/>
      <c r="EJ561" s="9"/>
      <c r="EK561" s="9"/>
      <c r="EL561" s="9"/>
      <c r="EM561" s="9"/>
      <c r="EN561" s="9"/>
      <c r="EO561" s="9"/>
      <c r="EP561" s="9"/>
      <c r="EQ561" s="9"/>
    </row>
    <row r="562" spans="1:147" ht="18.75">
      <c r="A562" s="58"/>
      <c r="B562" s="124"/>
      <c r="C562" s="13"/>
      <c r="D562" s="125"/>
      <c r="G562" s="13" t="s">
        <v>2343</v>
      </c>
      <c r="H562" s="13" t="s">
        <v>3182</v>
      </c>
      <c r="I562" s="13" t="s">
        <v>1979</v>
      </c>
      <c r="L562" s="13" t="s">
        <v>2856</v>
      </c>
      <c r="M562" s="31">
        <v>78704</v>
      </c>
      <c r="N562" s="40">
        <v>7</v>
      </c>
      <c r="O562" s="51">
        <v>0.7</v>
      </c>
      <c r="P562" s="30">
        <v>35888.04081632653</v>
      </c>
      <c r="Q562" s="30">
        <v>36227.04081632653</v>
      </c>
      <c r="R562" s="30"/>
      <c r="S562" s="31" t="s">
        <v>1980</v>
      </c>
      <c r="T562" s="31" t="s">
        <v>1981</v>
      </c>
      <c r="U562" s="31" t="s">
        <v>3304</v>
      </c>
      <c r="V562" s="31" t="s">
        <v>3530</v>
      </c>
      <c r="X562" s="42"/>
      <c r="Y562" s="43"/>
      <c r="Z562" s="42"/>
      <c r="AA562" s="7"/>
      <c r="AB562" s="5"/>
      <c r="AC562" s="7"/>
      <c r="AD562" s="7"/>
      <c r="AE562" s="7"/>
      <c r="AF562" s="35"/>
      <c r="AG562" s="7"/>
      <c r="AH562" s="5"/>
      <c r="AI562" s="9"/>
      <c r="AJ562" s="9"/>
      <c r="AK562" s="9"/>
      <c r="AL562" s="5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7"/>
      <c r="BO562" s="9"/>
      <c r="BP562" s="5"/>
      <c r="BQ562" s="16"/>
      <c r="BR562" s="44"/>
      <c r="BS562" s="9"/>
      <c r="BT562" s="9"/>
      <c r="BU562" s="9"/>
      <c r="BV562" s="9"/>
      <c r="BW562" s="7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  <c r="EB562" s="9"/>
      <c r="EC562" s="9"/>
      <c r="ED562" s="9"/>
      <c r="EE562" s="9"/>
      <c r="EF562" s="9"/>
      <c r="EG562" s="9"/>
      <c r="EH562" s="9"/>
      <c r="EI562" s="9"/>
      <c r="EJ562" s="9"/>
      <c r="EK562" s="9"/>
      <c r="EL562" s="9"/>
      <c r="EM562" s="9"/>
      <c r="EN562" s="9"/>
      <c r="EO562" s="9"/>
      <c r="EP562" s="9"/>
      <c r="EQ562" s="9"/>
    </row>
    <row r="563" spans="2:147" ht="18.75">
      <c r="B563" s="13"/>
      <c r="C563" s="31"/>
      <c r="D563" s="32"/>
      <c r="E563" s="124">
        <v>10641725</v>
      </c>
      <c r="F563" s="13"/>
      <c r="G563" s="125" t="s">
        <v>3952</v>
      </c>
      <c r="H563" s="125" t="s">
        <v>3950</v>
      </c>
      <c r="I563" s="125" t="s">
        <v>3951</v>
      </c>
      <c r="J563" s="126">
        <v>94155</v>
      </c>
      <c r="K563" s="13"/>
      <c r="M563" s="126" t="s">
        <v>539</v>
      </c>
      <c r="N563" s="31">
        <v>40</v>
      </c>
      <c r="O563" s="51">
        <v>0.49</v>
      </c>
      <c r="P563" s="127">
        <v>40780</v>
      </c>
      <c r="Q563" s="127">
        <v>40949</v>
      </c>
      <c r="R563" s="31" t="s">
        <v>2126</v>
      </c>
      <c r="S563" s="126" t="s">
        <v>2130</v>
      </c>
      <c r="T563" s="126" t="s">
        <v>119</v>
      </c>
      <c r="U563" s="31" t="s">
        <v>3304</v>
      </c>
      <c r="V563" s="31" t="s">
        <v>3106</v>
      </c>
      <c r="X563" s="42"/>
      <c r="Y563" s="43"/>
      <c r="Z563" s="42"/>
      <c r="AA563" s="7"/>
      <c r="AB563" s="5"/>
      <c r="AC563" s="7"/>
      <c r="AD563" s="7"/>
      <c r="AE563" s="7"/>
      <c r="AF563" s="35"/>
      <c r="AG563" s="7"/>
      <c r="AH563" s="5"/>
      <c r="AI563" s="9"/>
      <c r="AJ563" s="9"/>
      <c r="AK563" s="9"/>
      <c r="AL563" s="5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7"/>
      <c r="BO563" s="9"/>
      <c r="BP563" s="5"/>
      <c r="BQ563" s="16"/>
      <c r="BR563" s="44"/>
      <c r="BS563" s="9"/>
      <c r="BT563" s="9"/>
      <c r="BU563" s="9"/>
      <c r="BV563" s="9"/>
      <c r="BW563" s="7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</row>
    <row r="564" spans="2:147" ht="18.75">
      <c r="B564" s="13"/>
      <c r="C564" s="31"/>
      <c r="D564" s="32"/>
      <c r="E564" s="124">
        <v>10766126</v>
      </c>
      <c r="F564" s="13"/>
      <c r="G564" s="125" t="s">
        <v>4419</v>
      </c>
      <c r="H564" s="125" t="s">
        <v>4420</v>
      </c>
      <c r="I564" s="125" t="s">
        <v>4421</v>
      </c>
      <c r="J564" s="126">
        <v>3774795</v>
      </c>
      <c r="K564" s="125"/>
      <c r="M564" s="126" t="s">
        <v>546</v>
      </c>
      <c r="N564" s="31">
        <v>250</v>
      </c>
      <c r="O564" s="130">
        <v>13.255</v>
      </c>
      <c r="P564" s="127">
        <v>41044</v>
      </c>
      <c r="R564" s="31" t="s">
        <v>1871</v>
      </c>
      <c r="S564" s="126" t="s">
        <v>520</v>
      </c>
      <c r="T564" s="126" t="s">
        <v>2227</v>
      </c>
      <c r="U564" s="31" t="s">
        <v>554</v>
      </c>
      <c r="V564" s="31" t="s">
        <v>4464</v>
      </c>
      <c r="X564" s="42"/>
      <c r="Y564" s="43"/>
      <c r="Z564" s="42"/>
      <c r="AA564" s="7"/>
      <c r="AB564" s="5"/>
      <c r="AC564" s="7"/>
      <c r="AD564" s="7"/>
      <c r="AE564" s="7"/>
      <c r="AF564" s="35"/>
      <c r="AG564" s="7"/>
      <c r="AH564" s="5"/>
      <c r="AI564" s="9"/>
      <c r="AJ564" s="9"/>
      <c r="AK564" s="9"/>
      <c r="AL564" s="5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7"/>
      <c r="BO564" s="9"/>
      <c r="BP564" s="9"/>
      <c r="BQ564" s="7"/>
      <c r="BR564" s="45"/>
      <c r="BS564" s="9"/>
      <c r="BT564" s="9"/>
      <c r="BU564" s="9"/>
      <c r="BV564" s="9"/>
      <c r="BW564" s="7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  <c r="EB564" s="9"/>
      <c r="EC564" s="9"/>
      <c r="ED564" s="9"/>
      <c r="EE564" s="9"/>
      <c r="EF564" s="9"/>
      <c r="EG564" s="9"/>
      <c r="EH564" s="9"/>
      <c r="EI564" s="9"/>
      <c r="EJ564" s="9"/>
      <c r="EK564" s="9"/>
      <c r="EL564" s="9"/>
      <c r="EM564" s="9"/>
      <c r="EN564" s="9"/>
      <c r="EO564" s="9"/>
      <c r="EP564" s="9"/>
      <c r="EQ564" s="9"/>
    </row>
    <row r="565" spans="2:147" ht="18.75">
      <c r="B565" s="13"/>
      <c r="C565" s="31"/>
      <c r="D565" s="32"/>
      <c r="E565" s="124">
        <v>10884050</v>
      </c>
      <c r="F565" s="13"/>
      <c r="G565" s="125" t="s">
        <v>4675</v>
      </c>
      <c r="H565" s="125" t="s">
        <v>5092</v>
      </c>
      <c r="I565" s="125" t="s">
        <v>4421</v>
      </c>
      <c r="J565" s="126">
        <v>3774795</v>
      </c>
      <c r="K565" s="13"/>
      <c r="M565" s="126" t="s">
        <v>546</v>
      </c>
      <c r="N565" s="4">
        <v>250</v>
      </c>
      <c r="O565" s="130">
        <v>13.255</v>
      </c>
      <c r="P565" s="127">
        <v>41291</v>
      </c>
      <c r="Q565" s="194" t="s">
        <v>4997</v>
      </c>
      <c r="R565" s="126" t="s">
        <v>1871</v>
      </c>
      <c r="S565" s="126" t="s">
        <v>2247</v>
      </c>
      <c r="T565" s="126" t="s">
        <v>2227</v>
      </c>
      <c r="U565" s="92" t="s">
        <v>3304</v>
      </c>
      <c r="V565" s="31" t="s">
        <v>4707</v>
      </c>
      <c r="X565" s="42"/>
      <c r="Y565" s="43"/>
      <c r="Z565" s="42"/>
      <c r="AA565" s="7"/>
      <c r="AB565" s="5"/>
      <c r="AC565" s="7"/>
      <c r="AD565" s="7"/>
      <c r="AE565" s="7"/>
      <c r="AF565" s="35"/>
      <c r="AG565" s="7"/>
      <c r="AH565" s="5"/>
      <c r="AI565" s="9"/>
      <c r="AJ565" s="9"/>
      <c r="AK565" s="9"/>
      <c r="AL565" s="5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7"/>
      <c r="BO565" s="5"/>
      <c r="BP565" s="5"/>
      <c r="BQ565" s="43"/>
      <c r="BR565" s="44"/>
      <c r="BS565" s="9"/>
      <c r="BT565" s="9"/>
      <c r="BU565" s="9"/>
      <c r="BV565" s="9"/>
      <c r="BW565" s="7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  <c r="EB565" s="9"/>
      <c r="EC565" s="9"/>
      <c r="ED565" s="9"/>
      <c r="EE565" s="9"/>
      <c r="EF565" s="9"/>
      <c r="EG565" s="9"/>
      <c r="EH565" s="9"/>
      <c r="EI565" s="9"/>
      <c r="EJ565" s="9"/>
      <c r="EK565" s="9"/>
      <c r="EL565" s="9"/>
      <c r="EM565" s="9"/>
      <c r="EN565" s="9"/>
      <c r="EO565" s="9"/>
      <c r="EP565" s="9"/>
      <c r="EQ565" s="9"/>
    </row>
    <row r="566" spans="5:147" ht="18.75">
      <c r="E566" s="58">
        <v>305565</v>
      </c>
      <c r="G566" s="58" t="s">
        <v>1458</v>
      </c>
      <c r="H566" s="58" t="s">
        <v>401</v>
      </c>
      <c r="I566" s="58" t="s">
        <v>1459</v>
      </c>
      <c r="J566" s="91">
        <v>92762</v>
      </c>
      <c r="K566" s="91"/>
      <c r="L566" s="58" t="s">
        <v>1459</v>
      </c>
      <c r="M566" s="91">
        <v>78701</v>
      </c>
      <c r="N566" s="91">
        <v>185</v>
      </c>
      <c r="O566" s="98">
        <v>0.72</v>
      </c>
      <c r="P566" s="112">
        <v>38996</v>
      </c>
      <c r="Q566" s="112">
        <v>39189</v>
      </c>
      <c r="R566" s="91" t="s">
        <v>4328</v>
      </c>
      <c r="S566" s="91" t="s">
        <v>399</v>
      </c>
      <c r="T566" s="91" t="s">
        <v>400</v>
      </c>
      <c r="U566" s="31" t="s">
        <v>3304</v>
      </c>
      <c r="V566" s="31" t="s">
        <v>4325</v>
      </c>
      <c r="X566" s="42"/>
      <c r="Y566" s="43"/>
      <c r="Z566" s="42"/>
      <c r="AA566" s="7"/>
      <c r="AB566" s="5"/>
      <c r="AC566" s="7"/>
      <c r="AD566" s="7"/>
      <c r="AE566" s="7"/>
      <c r="AF566" s="35"/>
      <c r="AG566" s="7"/>
      <c r="AH566" s="5"/>
      <c r="AI566" s="9"/>
      <c r="AJ566" s="9"/>
      <c r="AK566" s="9"/>
      <c r="AL566" s="5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7"/>
      <c r="BO566" s="5"/>
      <c r="BP566" s="5"/>
      <c r="BQ566" s="43"/>
      <c r="BR566" s="44"/>
      <c r="BS566" s="9"/>
      <c r="BT566" s="9"/>
      <c r="BU566" s="9"/>
      <c r="BV566" s="9"/>
      <c r="BW566" s="7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  <c r="EB566" s="9"/>
      <c r="EC566" s="9"/>
      <c r="ED566" s="9"/>
      <c r="EE566" s="9"/>
      <c r="EF566" s="9"/>
      <c r="EG566" s="9"/>
      <c r="EH566" s="9"/>
      <c r="EI566" s="9"/>
      <c r="EJ566" s="9"/>
      <c r="EK566" s="9"/>
      <c r="EL566" s="9"/>
      <c r="EM566" s="9"/>
      <c r="EN566" s="9"/>
      <c r="EO566" s="9"/>
      <c r="EP566" s="9"/>
      <c r="EQ566" s="9"/>
    </row>
    <row r="567" spans="2:147" ht="18.75">
      <c r="B567" s="13"/>
      <c r="C567" s="31"/>
      <c r="D567" s="32"/>
      <c r="G567" s="13" t="s">
        <v>4121</v>
      </c>
      <c r="H567" s="13" t="s">
        <v>3144</v>
      </c>
      <c r="I567" s="13" t="s">
        <v>2955</v>
      </c>
      <c r="L567" s="13" t="s">
        <v>1065</v>
      </c>
      <c r="M567" s="31">
        <v>78739</v>
      </c>
      <c r="N567" s="40">
        <v>498</v>
      </c>
      <c r="O567" s="51">
        <v>37.99</v>
      </c>
      <c r="P567" s="30">
        <v>35933</v>
      </c>
      <c r="Q567" s="30">
        <v>36060</v>
      </c>
      <c r="R567" s="30"/>
      <c r="S567" s="31" t="s">
        <v>2671</v>
      </c>
      <c r="T567" s="31" t="s">
        <v>2670</v>
      </c>
      <c r="U567" s="31" t="s">
        <v>3304</v>
      </c>
      <c r="V567" s="31" t="s">
        <v>3530</v>
      </c>
      <c r="X567" s="42"/>
      <c r="Y567" s="43"/>
      <c r="Z567" s="42"/>
      <c r="AA567" s="7"/>
      <c r="AB567" s="5"/>
      <c r="AC567" s="7"/>
      <c r="AD567" s="7"/>
      <c r="AE567" s="7"/>
      <c r="AF567" s="35"/>
      <c r="AG567" s="7"/>
      <c r="AH567" s="5"/>
      <c r="AI567" s="9"/>
      <c r="AJ567" s="9"/>
      <c r="AK567" s="9"/>
      <c r="AL567" s="5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7"/>
      <c r="BO567" s="5"/>
      <c r="BP567" s="5"/>
      <c r="BQ567" s="43"/>
      <c r="BR567" s="44"/>
      <c r="BS567" s="9"/>
      <c r="BT567" s="9"/>
      <c r="BU567" s="9"/>
      <c r="BV567" s="9"/>
      <c r="BW567" s="7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</row>
    <row r="568" spans="2:147" ht="18.75">
      <c r="B568" s="13"/>
      <c r="C568" s="31"/>
      <c r="D568" s="32"/>
      <c r="E568" s="124">
        <v>10144276</v>
      </c>
      <c r="F568" s="13"/>
      <c r="G568" s="125" t="s">
        <v>3704</v>
      </c>
      <c r="H568" s="125" t="s">
        <v>3705</v>
      </c>
      <c r="I568" s="125" t="s">
        <v>3706</v>
      </c>
      <c r="J568" s="126">
        <v>3355651</v>
      </c>
      <c r="K568" s="126"/>
      <c r="L568" s="125"/>
      <c r="M568" s="126" t="s">
        <v>4283</v>
      </c>
      <c r="N568" s="126">
        <v>372</v>
      </c>
      <c r="O568" s="130">
        <v>66.5</v>
      </c>
      <c r="P568" s="127">
        <v>39570</v>
      </c>
      <c r="R568" s="126" t="s">
        <v>1655</v>
      </c>
      <c r="S568" s="126" t="s">
        <v>2244</v>
      </c>
      <c r="T568" s="31" t="s">
        <v>2245</v>
      </c>
      <c r="U568" s="126" t="s">
        <v>554</v>
      </c>
      <c r="V568" s="31" t="s">
        <v>266</v>
      </c>
      <c r="X568" s="42"/>
      <c r="Y568" s="43"/>
      <c r="Z568" s="42"/>
      <c r="AA568" s="7"/>
      <c r="AB568" s="5"/>
      <c r="AC568" s="7"/>
      <c r="AD568" s="7"/>
      <c r="AE568" s="7"/>
      <c r="AF568" s="35"/>
      <c r="AG568" s="7"/>
      <c r="AH568" s="5"/>
      <c r="AI568" s="9"/>
      <c r="AJ568" s="9"/>
      <c r="AK568" s="9"/>
      <c r="AL568" s="5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7"/>
      <c r="BO568" s="5"/>
      <c r="BP568" s="5"/>
      <c r="BQ568" s="16"/>
      <c r="BR568" s="44"/>
      <c r="BS568" s="9"/>
      <c r="BT568" s="9"/>
      <c r="BU568" s="9"/>
      <c r="BV568" s="9"/>
      <c r="BW568" s="7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</row>
    <row r="569" spans="2:147" ht="18.75">
      <c r="B569" s="13"/>
      <c r="C569" s="31"/>
      <c r="D569" s="32"/>
      <c r="E569" s="124">
        <v>10909767</v>
      </c>
      <c r="F569" s="13"/>
      <c r="G569" s="125" t="s">
        <v>4650</v>
      </c>
      <c r="H569" s="125" t="s">
        <v>4649</v>
      </c>
      <c r="I569" s="125" t="s">
        <v>2468</v>
      </c>
      <c r="J569" s="126">
        <v>3129218</v>
      </c>
      <c r="K569" s="13"/>
      <c r="M569" s="126" t="s">
        <v>3923</v>
      </c>
      <c r="N569" s="4">
        <v>224</v>
      </c>
      <c r="O569" s="130">
        <v>34.73</v>
      </c>
      <c r="P569" s="127">
        <v>41340</v>
      </c>
      <c r="Q569" s="13"/>
      <c r="R569" s="126" t="s">
        <v>4076</v>
      </c>
      <c r="S569" s="126" t="s">
        <v>4691</v>
      </c>
      <c r="T569" s="126" t="s">
        <v>4683</v>
      </c>
      <c r="U569" s="31" t="s">
        <v>554</v>
      </c>
      <c r="V569" s="31" t="s">
        <v>4707</v>
      </c>
      <c r="X569" s="42"/>
      <c r="Y569" s="43"/>
      <c r="Z569" s="42"/>
      <c r="AA569" s="7"/>
      <c r="AB569" s="5"/>
      <c r="AC569" s="7"/>
      <c r="AD569" s="7"/>
      <c r="AE569" s="7"/>
      <c r="AF569" s="35"/>
      <c r="AG569" s="7"/>
      <c r="AH569" s="5"/>
      <c r="AI569" s="9"/>
      <c r="AJ569" s="9"/>
      <c r="AK569" s="9"/>
      <c r="AL569" s="5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7"/>
      <c r="BO569" s="5"/>
      <c r="BP569" s="5"/>
      <c r="BQ569" s="43"/>
      <c r="BR569" s="44"/>
      <c r="BS569" s="9"/>
      <c r="BT569" s="9"/>
      <c r="BU569" s="9"/>
      <c r="BV569" s="9"/>
      <c r="BW569" s="7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</row>
    <row r="570" spans="2:147" ht="18.75">
      <c r="B570" s="13"/>
      <c r="C570" s="31"/>
      <c r="D570" s="32"/>
      <c r="E570" s="56" t="s">
        <v>5517</v>
      </c>
      <c r="G570" s="54" t="s">
        <v>5175</v>
      </c>
      <c r="H570" s="54" t="s">
        <v>5176</v>
      </c>
      <c r="I570" s="32" t="s">
        <v>3456</v>
      </c>
      <c r="J570" s="31">
        <v>3129218</v>
      </c>
      <c r="L570" s="54" t="s">
        <v>2468</v>
      </c>
      <c r="M570" s="91">
        <v>78745</v>
      </c>
      <c r="N570" s="91">
        <v>220</v>
      </c>
      <c r="O570" s="98">
        <v>34.705</v>
      </c>
      <c r="P570" s="57">
        <v>38911</v>
      </c>
      <c r="Q570" s="57">
        <v>39286</v>
      </c>
      <c r="R570" s="31" t="s">
        <v>4076</v>
      </c>
      <c r="S570" s="57" t="s">
        <v>1233</v>
      </c>
      <c r="T570" s="92" t="s">
        <v>1234</v>
      </c>
      <c r="U570" s="92" t="s">
        <v>906</v>
      </c>
      <c r="V570" s="31" t="s">
        <v>769</v>
      </c>
      <c r="X570" s="42"/>
      <c r="Y570" s="43"/>
      <c r="Z570" s="42"/>
      <c r="AA570" s="7"/>
      <c r="AB570" s="5"/>
      <c r="AC570" s="7"/>
      <c r="AD570" s="7"/>
      <c r="AE570" s="7"/>
      <c r="AF570" s="35"/>
      <c r="AG570" s="7"/>
      <c r="AH570" s="5"/>
      <c r="AI570" s="9"/>
      <c r="AJ570" s="9"/>
      <c r="AK570" s="9"/>
      <c r="AL570" s="5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7"/>
      <c r="BO570" s="5"/>
      <c r="BP570" s="5"/>
      <c r="BQ570" s="43"/>
      <c r="BR570" s="44"/>
      <c r="BS570" s="9"/>
      <c r="BT570" s="9"/>
      <c r="BU570" s="9"/>
      <c r="BV570" s="9"/>
      <c r="BW570" s="7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</row>
    <row r="571" spans="2:147" ht="18.75">
      <c r="B571" s="13"/>
      <c r="C571" s="31"/>
      <c r="D571" s="32"/>
      <c r="E571" s="153">
        <v>11434532</v>
      </c>
      <c r="F571" s="154"/>
      <c r="G571" s="155" t="s">
        <v>5729</v>
      </c>
      <c r="H571" s="154" t="s">
        <v>5730</v>
      </c>
      <c r="I571" s="155" t="s">
        <v>5731</v>
      </c>
      <c r="J571" s="156">
        <v>5303880</v>
      </c>
      <c r="K571" s="154"/>
      <c r="L571" s="154"/>
      <c r="M571" s="156" t="s">
        <v>546</v>
      </c>
      <c r="N571" s="157">
        <v>400</v>
      </c>
      <c r="O571" s="163">
        <v>19.559</v>
      </c>
      <c r="P571" s="158">
        <v>42298</v>
      </c>
      <c r="Q571" s="158">
        <v>42599</v>
      </c>
      <c r="R571" s="156" t="s">
        <v>4463</v>
      </c>
      <c r="S571" s="156" t="s">
        <v>5732</v>
      </c>
      <c r="T571" s="156" t="s">
        <v>2224</v>
      </c>
      <c r="U571" s="92" t="s">
        <v>177</v>
      </c>
      <c r="V571" s="164" t="s">
        <v>5699</v>
      </c>
      <c r="X571" s="42"/>
      <c r="Y571" s="43"/>
      <c r="Z571" s="42"/>
      <c r="AA571" s="7"/>
      <c r="AB571" s="5"/>
      <c r="AC571" s="7"/>
      <c r="AD571" s="7"/>
      <c r="AE571" s="7"/>
      <c r="AF571" s="35"/>
      <c r="AG571" s="7"/>
      <c r="AH571" s="5"/>
      <c r="AI571" s="9"/>
      <c r="AJ571" s="9"/>
      <c r="AK571" s="9"/>
      <c r="AL571" s="5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7"/>
      <c r="BO571" s="5"/>
      <c r="BP571" s="5"/>
      <c r="BQ571" s="43"/>
      <c r="BR571" s="44"/>
      <c r="BS571" s="9"/>
      <c r="BT571" s="9"/>
      <c r="BU571" s="9"/>
      <c r="BV571" s="9"/>
      <c r="BW571" s="7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</row>
    <row r="572" spans="1:147" ht="18.75">
      <c r="A572" s="58"/>
      <c r="B572" s="31"/>
      <c r="C572" s="91"/>
      <c r="D572" s="32"/>
      <c r="E572" s="153">
        <v>10818869</v>
      </c>
      <c r="F572" s="154"/>
      <c r="G572" s="155" t="s">
        <v>4472</v>
      </c>
      <c r="H572" s="155" t="s">
        <v>4470</v>
      </c>
      <c r="I572" s="155" t="s">
        <v>4471</v>
      </c>
      <c r="J572" s="156">
        <v>5052882</v>
      </c>
      <c r="K572" s="154"/>
      <c r="L572" s="154"/>
      <c r="M572" s="156" t="s">
        <v>539</v>
      </c>
      <c r="N572" s="157">
        <v>12</v>
      </c>
      <c r="O572" s="160">
        <v>4.69</v>
      </c>
      <c r="P572" s="158">
        <v>41149</v>
      </c>
      <c r="Q572" s="152" t="s">
        <v>4991</v>
      </c>
      <c r="R572" s="157" t="s">
        <v>4076</v>
      </c>
      <c r="S572" s="156" t="s">
        <v>126</v>
      </c>
      <c r="T572" s="156" t="s">
        <v>1970</v>
      </c>
      <c r="U572" s="31" t="s">
        <v>3304</v>
      </c>
      <c r="V572" s="157" t="s">
        <v>4519</v>
      </c>
      <c r="X572" s="42"/>
      <c r="Y572" s="43"/>
      <c r="Z572" s="42"/>
      <c r="AA572" s="7"/>
      <c r="AB572" s="5"/>
      <c r="AC572" s="7"/>
      <c r="AD572" s="7"/>
      <c r="AE572" s="7"/>
      <c r="AF572" s="35"/>
      <c r="AG572" s="7"/>
      <c r="AH572" s="5"/>
      <c r="AI572" s="9"/>
      <c r="AJ572" s="9"/>
      <c r="AK572" s="9"/>
      <c r="AL572" s="5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7"/>
      <c r="BO572" s="5"/>
      <c r="BP572" s="5"/>
      <c r="BQ572" s="43"/>
      <c r="BR572" s="44"/>
      <c r="BS572" s="9"/>
      <c r="BT572" s="9"/>
      <c r="BU572" s="9"/>
      <c r="BV572" s="9"/>
      <c r="BW572" s="7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</row>
    <row r="573" spans="2:147" ht="18.75">
      <c r="B573" s="13"/>
      <c r="C573" s="31"/>
      <c r="D573" s="32"/>
      <c r="E573" s="32">
        <v>106905</v>
      </c>
      <c r="G573" s="13" t="s">
        <v>2811</v>
      </c>
      <c r="H573" s="13" t="s">
        <v>947</v>
      </c>
      <c r="I573" s="13" t="s">
        <v>152</v>
      </c>
      <c r="L573" s="13" t="s">
        <v>2857</v>
      </c>
      <c r="M573" s="31">
        <v>78641</v>
      </c>
      <c r="N573" s="40">
        <v>8</v>
      </c>
      <c r="O573" s="51">
        <v>3.9</v>
      </c>
      <c r="P573" s="30">
        <v>36445</v>
      </c>
      <c r="Q573" s="30">
        <v>36595</v>
      </c>
      <c r="R573" s="30"/>
      <c r="S573" s="31" t="s">
        <v>2812</v>
      </c>
      <c r="T573" s="31" t="s">
        <v>2813</v>
      </c>
      <c r="U573" s="31" t="s">
        <v>3304</v>
      </c>
      <c r="V573" s="31" t="s">
        <v>2816</v>
      </c>
      <c r="X573" s="42"/>
      <c r="Y573" s="43"/>
      <c r="Z573" s="42"/>
      <c r="AA573" s="7"/>
      <c r="AB573" s="5"/>
      <c r="AC573" s="7"/>
      <c r="AD573" s="7"/>
      <c r="AE573" s="7"/>
      <c r="AF573" s="35"/>
      <c r="AG573" s="7"/>
      <c r="AH573" s="5"/>
      <c r="AI573" s="9"/>
      <c r="AJ573" s="9"/>
      <c r="AK573" s="9"/>
      <c r="AL573" s="5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7"/>
      <c r="BO573" s="5"/>
      <c r="BP573" s="5"/>
      <c r="BQ573" s="43"/>
      <c r="BR573" s="44"/>
      <c r="BS573" s="9"/>
      <c r="BT573" s="9"/>
      <c r="BU573" s="9"/>
      <c r="BV573" s="9"/>
      <c r="BW573" s="7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  <c r="EB573" s="9"/>
      <c r="EC573" s="9"/>
      <c r="ED573" s="9"/>
      <c r="EE573" s="9"/>
      <c r="EF573" s="9"/>
      <c r="EG573" s="9"/>
      <c r="EH573" s="9"/>
      <c r="EI573" s="9"/>
      <c r="EJ573" s="9"/>
      <c r="EK573" s="9"/>
      <c r="EL573" s="9"/>
      <c r="EM573" s="9"/>
      <c r="EN573" s="9"/>
      <c r="EO573" s="9"/>
      <c r="EP573" s="9"/>
      <c r="EQ573" s="9"/>
    </row>
    <row r="574" spans="2:147" ht="18.75">
      <c r="B574" s="13"/>
      <c r="C574" s="31"/>
      <c r="D574" s="32"/>
      <c r="G574" s="13" t="s">
        <v>1983</v>
      </c>
      <c r="H574" s="13" t="s">
        <v>3198</v>
      </c>
      <c r="I574" s="13" t="s">
        <v>480</v>
      </c>
      <c r="L574" s="13" t="s">
        <v>2858</v>
      </c>
      <c r="M574" s="31">
        <v>78753</v>
      </c>
      <c r="N574" s="40">
        <v>256</v>
      </c>
      <c r="O574" s="51">
        <v>27.02</v>
      </c>
      <c r="P574" s="30">
        <v>34764</v>
      </c>
      <c r="Q574" s="30">
        <v>35543</v>
      </c>
      <c r="R574" s="30"/>
      <c r="S574" s="31" t="s">
        <v>1984</v>
      </c>
      <c r="T574" s="31" t="s">
        <v>1985</v>
      </c>
      <c r="U574" s="31" t="s">
        <v>3304</v>
      </c>
      <c r="V574" s="31" t="s">
        <v>3517</v>
      </c>
      <c r="X574" s="42"/>
      <c r="Y574" s="43"/>
      <c r="Z574" s="42"/>
      <c r="AA574" s="7"/>
      <c r="AB574" s="5"/>
      <c r="AC574" s="7"/>
      <c r="AD574" s="7"/>
      <c r="AE574" s="7"/>
      <c r="AF574" s="35"/>
      <c r="AG574" s="7"/>
      <c r="AH574" s="5"/>
      <c r="AI574" s="9"/>
      <c r="AJ574" s="9"/>
      <c r="AK574" s="9"/>
      <c r="AL574" s="5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7"/>
      <c r="BO574" s="5"/>
      <c r="BP574" s="5"/>
      <c r="BQ574" s="43"/>
      <c r="BR574" s="44"/>
      <c r="BS574" s="9"/>
      <c r="BT574" s="9"/>
      <c r="BU574" s="9"/>
      <c r="BV574" s="9"/>
      <c r="BW574" s="7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  <c r="EB574" s="9"/>
      <c r="EC574" s="9"/>
      <c r="ED574" s="9"/>
      <c r="EE574" s="9"/>
      <c r="EF574" s="9"/>
      <c r="EG574" s="9"/>
      <c r="EH574" s="9"/>
      <c r="EI574" s="9"/>
      <c r="EJ574" s="9"/>
      <c r="EK574" s="9"/>
      <c r="EL574" s="9"/>
      <c r="EM574" s="9"/>
      <c r="EN574" s="9"/>
      <c r="EO574" s="9"/>
      <c r="EP574" s="9"/>
      <c r="EQ574" s="9"/>
    </row>
    <row r="575" spans="2:147" ht="18.75">
      <c r="B575" s="13"/>
      <c r="C575" s="31"/>
      <c r="D575" s="32"/>
      <c r="E575" s="124" t="s">
        <v>2615</v>
      </c>
      <c r="F575" s="13"/>
      <c r="G575" s="125" t="s">
        <v>3708</v>
      </c>
      <c r="H575" s="125" t="s">
        <v>2616</v>
      </c>
      <c r="I575" s="125" t="s">
        <v>3710</v>
      </c>
      <c r="J575" s="126">
        <v>3356769</v>
      </c>
      <c r="K575" s="126"/>
      <c r="L575" s="125"/>
      <c r="M575" s="126" t="s">
        <v>3709</v>
      </c>
      <c r="N575" s="126">
        <v>120</v>
      </c>
      <c r="O575" s="130">
        <v>8.485</v>
      </c>
      <c r="P575" s="127">
        <v>39652</v>
      </c>
      <c r="R575" s="126" t="s">
        <v>4328</v>
      </c>
      <c r="S575" s="126" t="s">
        <v>2249</v>
      </c>
      <c r="T575" s="31" t="s">
        <v>2225</v>
      </c>
      <c r="U575" s="126" t="s">
        <v>554</v>
      </c>
      <c r="V575" s="31" t="s">
        <v>266</v>
      </c>
      <c r="X575" s="42"/>
      <c r="Y575" s="43"/>
      <c r="Z575" s="42"/>
      <c r="AA575" s="7"/>
      <c r="AB575" s="5"/>
      <c r="AC575" s="7"/>
      <c r="AD575" s="7"/>
      <c r="AE575" s="7"/>
      <c r="AF575" s="35"/>
      <c r="AG575" s="7"/>
      <c r="AH575" s="5"/>
      <c r="AI575" s="9"/>
      <c r="AJ575" s="9"/>
      <c r="AK575" s="9"/>
      <c r="AL575" s="5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7"/>
      <c r="BO575" s="5"/>
      <c r="BP575" s="5"/>
      <c r="BQ575" s="43"/>
      <c r="BR575" s="44"/>
      <c r="BS575" s="9"/>
      <c r="BT575" s="9"/>
      <c r="BU575" s="9"/>
      <c r="BV575" s="9"/>
      <c r="BW575" s="7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  <c r="EB575" s="9"/>
      <c r="EC575" s="9"/>
      <c r="ED575" s="9"/>
      <c r="EE575" s="9"/>
      <c r="EF575" s="9"/>
      <c r="EG575" s="9"/>
      <c r="EH575" s="9"/>
      <c r="EI575" s="9"/>
      <c r="EJ575" s="9"/>
      <c r="EK575" s="9"/>
      <c r="EL575" s="9"/>
      <c r="EM575" s="9"/>
      <c r="EN575" s="9"/>
      <c r="EO575" s="9"/>
      <c r="EP575" s="9"/>
      <c r="EQ575" s="9"/>
    </row>
    <row r="576" spans="2:147" ht="18.75">
      <c r="B576" s="13"/>
      <c r="C576" s="31"/>
      <c r="D576" s="32"/>
      <c r="G576" s="13" t="s">
        <v>1988</v>
      </c>
      <c r="H576" s="13" t="s">
        <v>1989</v>
      </c>
      <c r="I576" s="13" t="s">
        <v>1990</v>
      </c>
      <c r="L576" s="13" t="s">
        <v>2078</v>
      </c>
      <c r="M576" s="31">
        <v>78728</v>
      </c>
      <c r="N576" s="40">
        <v>512</v>
      </c>
      <c r="O576" s="51">
        <v>30.12</v>
      </c>
      <c r="P576" s="30" t="s">
        <v>411</v>
      </c>
      <c r="Q576" s="30" t="s">
        <v>411</v>
      </c>
      <c r="R576" s="30"/>
      <c r="S576" s="31" t="s">
        <v>1991</v>
      </c>
      <c r="T576" s="31" t="s">
        <v>1992</v>
      </c>
      <c r="U576" s="31" t="s">
        <v>3304</v>
      </c>
      <c r="V576" s="31" t="s">
        <v>3522</v>
      </c>
      <c r="X576" s="42"/>
      <c r="Y576" s="43"/>
      <c r="Z576" s="42"/>
      <c r="AA576" s="7"/>
      <c r="AB576" s="5"/>
      <c r="AC576" s="7"/>
      <c r="AD576" s="7"/>
      <c r="AE576" s="7"/>
      <c r="AF576" s="35"/>
      <c r="AG576" s="7"/>
      <c r="AH576" s="5"/>
      <c r="AI576" s="9"/>
      <c r="AJ576" s="9"/>
      <c r="AK576" s="9"/>
      <c r="AL576" s="5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7"/>
      <c r="BO576" s="5"/>
      <c r="BP576" s="5"/>
      <c r="BQ576" s="43"/>
      <c r="BR576" s="44"/>
      <c r="BS576" s="9"/>
      <c r="BT576" s="9"/>
      <c r="BU576" s="9"/>
      <c r="BV576" s="9"/>
      <c r="BW576" s="7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  <c r="EB576" s="9"/>
      <c r="EC576" s="9"/>
      <c r="ED576" s="9"/>
      <c r="EE576" s="9"/>
      <c r="EF576" s="9"/>
      <c r="EG576" s="9"/>
      <c r="EH576" s="9"/>
      <c r="EI576" s="9"/>
      <c r="EJ576" s="9"/>
      <c r="EK576" s="9"/>
      <c r="EL576" s="9"/>
      <c r="EM576" s="9"/>
      <c r="EN576" s="9"/>
      <c r="EO576" s="9"/>
      <c r="EP576" s="9"/>
      <c r="EQ576" s="9"/>
    </row>
    <row r="577" spans="2:147" ht="18.75">
      <c r="B577" s="13"/>
      <c r="C577" s="31"/>
      <c r="D577" s="32"/>
      <c r="E577" s="153">
        <v>11389239</v>
      </c>
      <c r="F577" s="154"/>
      <c r="G577" s="155" t="s">
        <v>5470</v>
      </c>
      <c r="H577" s="155" t="s">
        <v>5983</v>
      </c>
      <c r="I577" s="155" t="s">
        <v>5469</v>
      </c>
      <c r="J577" s="156">
        <v>3375853</v>
      </c>
      <c r="K577" s="154"/>
      <c r="L577" s="154"/>
      <c r="M577" s="156" t="s">
        <v>546</v>
      </c>
      <c r="N577" s="156">
        <v>330</v>
      </c>
      <c r="O577" s="160">
        <v>19.082</v>
      </c>
      <c r="P577" s="158">
        <v>42207</v>
      </c>
      <c r="Q577" s="158">
        <v>42583</v>
      </c>
      <c r="R577" s="157" t="s">
        <v>4076</v>
      </c>
      <c r="S577" s="156" t="s">
        <v>5526</v>
      </c>
      <c r="T577" s="156" t="s">
        <v>5527</v>
      </c>
      <c r="U577" s="92" t="s">
        <v>177</v>
      </c>
      <c r="V577" s="157" t="s">
        <v>5568</v>
      </c>
      <c r="X577" s="42"/>
      <c r="Y577" s="43"/>
      <c r="Z577" s="42"/>
      <c r="AA577" s="7"/>
      <c r="AB577" s="5"/>
      <c r="AC577" s="7"/>
      <c r="AD577" s="7"/>
      <c r="AE577" s="7"/>
      <c r="AF577" s="35"/>
      <c r="AG577" s="7"/>
      <c r="AH577" s="5"/>
      <c r="AI577" s="9"/>
      <c r="AJ577" s="9"/>
      <c r="AK577" s="9"/>
      <c r="AL577" s="5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7"/>
      <c r="BO577" s="5"/>
      <c r="BP577" s="5"/>
      <c r="BQ577" s="43"/>
      <c r="BR577" s="44"/>
      <c r="BS577" s="9"/>
      <c r="BT577" s="9"/>
      <c r="BU577" s="9"/>
      <c r="BV577" s="9"/>
      <c r="BW577" s="7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  <c r="EB577" s="9"/>
      <c r="EC577" s="9"/>
      <c r="ED577" s="9"/>
      <c r="EE577" s="9"/>
      <c r="EF577" s="9"/>
      <c r="EG577" s="9"/>
      <c r="EH577" s="9"/>
      <c r="EI577" s="9"/>
      <c r="EJ577" s="9"/>
      <c r="EK577" s="9"/>
      <c r="EL577" s="9"/>
      <c r="EM577" s="9"/>
      <c r="EN577" s="9"/>
      <c r="EO577" s="9"/>
      <c r="EP577" s="9"/>
      <c r="EQ577" s="9"/>
    </row>
    <row r="578" spans="2:147" ht="18.75">
      <c r="B578" s="13"/>
      <c r="C578" s="31"/>
      <c r="D578" s="32"/>
      <c r="E578" s="124" t="s">
        <v>5590</v>
      </c>
      <c r="F578" s="13"/>
      <c r="G578" s="125" t="s">
        <v>5577</v>
      </c>
      <c r="H578" s="125" t="s">
        <v>5589</v>
      </c>
      <c r="I578" s="125" t="s">
        <v>5124</v>
      </c>
      <c r="J578" s="126">
        <v>410432</v>
      </c>
      <c r="K578" s="13"/>
      <c r="M578" s="126" t="s">
        <v>539</v>
      </c>
      <c r="N578" s="31">
        <v>38</v>
      </c>
      <c r="O578" s="130">
        <v>1.397</v>
      </c>
      <c r="P578" s="127">
        <v>41886</v>
      </c>
      <c r="Q578" s="127">
        <v>42537</v>
      </c>
      <c r="R578" s="126" t="s">
        <v>4463</v>
      </c>
      <c r="S578" s="126" t="s">
        <v>5165</v>
      </c>
      <c r="T578" s="126" t="s">
        <v>4497</v>
      </c>
      <c r="U578" s="92" t="s">
        <v>177</v>
      </c>
      <c r="V578" s="31" t="s">
        <v>5188</v>
      </c>
      <c r="X578" s="42"/>
      <c r="Y578" s="43"/>
      <c r="Z578" s="42"/>
      <c r="AA578" s="7"/>
      <c r="AB578" s="5"/>
      <c r="AC578" s="7"/>
      <c r="AD578" s="7"/>
      <c r="AE578" s="7"/>
      <c r="AF578" s="35"/>
      <c r="AG578" s="7"/>
      <c r="AH578" s="5"/>
      <c r="AI578" s="9"/>
      <c r="AJ578" s="9"/>
      <c r="AK578" s="9"/>
      <c r="AL578" s="5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7"/>
      <c r="BO578" s="5"/>
      <c r="BP578" s="5"/>
      <c r="BQ578" s="43"/>
      <c r="BR578" s="44"/>
      <c r="BS578" s="9"/>
      <c r="BT578" s="9"/>
      <c r="BU578" s="9"/>
      <c r="BV578" s="9"/>
      <c r="BW578" s="7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  <c r="EB578" s="9"/>
      <c r="EC578" s="9"/>
      <c r="ED578" s="9"/>
      <c r="EE578" s="9"/>
      <c r="EF578" s="9"/>
      <c r="EG578" s="9"/>
      <c r="EH578" s="9"/>
      <c r="EI578" s="9"/>
      <c r="EJ578" s="9"/>
      <c r="EK578" s="9"/>
      <c r="EL578" s="9"/>
      <c r="EM578" s="9"/>
      <c r="EN578" s="9"/>
      <c r="EO578" s="9"/>
      <c r="EP578" s="9"/>
      <c r="EQ578" s="9"/>
    </row>
    <row r="579" spans="2:147" ht="18.75">
      <c r="B579" s="13"/>
      <c r="C579" s="31"/>
      <c r="D579" s="32"/>
      <c r="E579" s="124">
        <v>10135361</v>
      </c>
      <c r="F579" s="13"/>
      <c r="G579" s="125" t="s">
        <v>543</v>
      </c>
      <c r="H579" s="125" t="s">
        <v>2802</v>
      </c>
      <c r="I579" s="125" t="s">
        <v>544</v>
      </c>
      <c r="J579" s="126">
        <v>182738</v>
      </c>
      <c r="K579" s="126"/>
      <c r="L579" s="125"/>
      <c r="M579" s="126" t="s">
        <v>539</v>
      </c>
      <c r="N579" s="126">
        <v>4</v>
      </c>
      <c r="O579" s="130">
        <v>0.4</v>
      </c>
      <c r="P579" s="127">
        <v>39549</v>
      </c>
      <c r="Q579" s="127">
        <v>39952</v>
      </c>
      <c r="R579" s="126" t="s">
        <v>4076</v>
      </c>
      <c r="S579" s="126" t="s">
        <v>2232</v>
      </c>
      <c r="T579" s="31" t="s">
        <v>2219</v>
      </c>
      <c r="U579" s="126" t="s">
        <v>906</v>
      </c>
      <c r="V579" s="31" t="s">
        <v>266</v>
      </c>
      <c r="X579" s="42"/>
      <c r="Y579" s="43"/>
      <c r="Z579" s="42"/>
      <c r="AA579" s="7"/>
      <c r="AB579" s="5"/>
      <c r="AC579" s="7"/>
      <c r="AD579" s="7"/>
      <c r="AE579" s="7"/>
      <c r="AF579" s="35"/>
      <c r="AG579" s="7"/>
      <c r="AH579" s="5"/>
      <c r="AI579" s="9"/>
      <c r="AJ579" s="9"/>
      <c r="AK579" s="9"/>
      <c r="AL579" s="5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7"/>
      <c r="BO579" s="5"/>
      <c r="BP579" s="5"/>
      <c r="BQ579" s="43"/>
      <c r="BR579" s="44"/>
      <c r="BS579" s="9"/>
      <c r="BT579" s="9"/>
      <c r="BU579" s="9"/>
      <c r="BV579" s="9"/>
      <c r="BW579" s="7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  <c r="EB579" s="9"/>
      <c r="EC579" s="9"/>
      <c r="ED579" s="9"/>
      <c r="EE579" s="9"/>
      <c r="EF579" s="9"/>
      <c r="EG579" s="9"/>
      <c r="EH579" s="9"/>
      <c r="EI579" s="9"/>
      <c r="EJ579" s="9"/>
      <c r="EK579" s="9"/>
      <c r="EL579" s="9"/>
      <c r="EM579" s="9"/>
      <c r="EN579" s="9"/>
      <c r="EO579" s="9"/>
      <c r="EP579" s="9"/>
      <c r="EQ579" s="9"/>
    </row>
    <row r="580" spans="2:147" ht="18.75">
      <c r="B580" s="13"/>
      <c r="C580" s="31"/>
      <c r="D580" s="32"/>
      <c r="E580" s="124">
        <v>11249968</v>
      </c>
      <c r="F580" s="13"/>
      <c r="G580" s="125" t="s">
        <v>5212</v>
      </c>
      <c r="H580" s="125" t="s">
        <v>5566</v>
      </c>
      <c r="I580" s="125" t="s">
        <v>5211</v>
      </c>
      <c r="J580" s="126">
        <v>3200472</v>
      </c>
      <c r="K580" s="13"/>
      <c r="M580" s="126" t="s">
        <v>3631</v>
      </c>
      <c r="N580" s="31">
        <v>58</v>
      </c>
      <c r="O580" s="130">
        <v>5</v>
      </c>
      <c r="P580" s="127">
        <v>41957</v>
      </c>
      <c r="Q580" s="127">
        <v>42199</v>
      </c>
      <c r="R580" s="31" t="s">
        <v>1871</v>
      </c>
      <c r="S580" s="126" t="s">
        <v>3220</v>
      </c>
      <c r="T580" s="126" t="s">
        <v>5255</v>
      </c>
      <c r="U580" s="92" t="s">
        <v>177</v>
      </c>
      <c r="V580" s="31" t="s">
        <v>5274</v>
      </c>
      <c r="X580" s="42"/>
      <c r="Y580" s="43"/>
      <c r="Z580" s="42"/>
      <c r="AA580" s="7"/>
      <c r="AB580" s="5"/>
      <c r="AC580" s="7"/>
      <c r="AD580" s="7"/>
      <c r="AE580" s="7"/>
      <c r="AF580" s="35"/>
      <c r="AG580" s="7"/>
      <c r="AH580" s="5"/>
      <c r="AI580" s="9"/>
      <c r="AJ580" s="9"/>
      <c r="AK580" s="9"/>
      <c r="AL580" s="5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7"/>
      <c r="BO580" s="5"/>
      <c r="BP580" s="5"/>
      <c r="BQ580" s="43"/>
      <c r="BR580" s="44"/>
      <c r="BS580" s="9"/>
      <c r="BT580" s="9"/>
      <c r="BU580" s="9"/>
      <c r="BV580" s="9"/>
      <c r="BW580" s="7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  <c r="EB580" s="9"/>
      <c r="EC580" s="9"/>
      <c r="ED580" s="9"/>
      <c r="EE580" s="9"/>
      <c r="EF580" s="9"/>
      <c r="EG580" s="9"/>
      <c r="EH580" s="9"/>
      <c r="EI580" s="9"/>
      <c r="EJ580" s="9"/>
      <c r="EK580" s="9"/>
      <c r="EL580" s="9"/>
      <c r="EM580" s="9"/>
      <c r="EN580" s="9"/>
      <c r="EO580" s="9"/>
      <c r="EP580" s="9"/>
      <c r="EQ580" s="9"/>
    </row>
    <row r="581" spans="2:147" ht="18.75">
      <c r="B581" s="13"/>
      <c r="C581" s="31"/>
      <c r="D581" s="32"/>
      <c r="E581" s="124">
        <v>10970450</v>
      </c>
      <c r="F581" s="13"/>
      <c r="G581" s="125" t="s">
        <v>5377</v>
      </c>
      <c r="H581" s="125" t="s">
        <v>5376</v>
      </c>
      <c r="I581" s="125" t="s">
        <v>5378</v>
      </c>
      <c r="J581" s="126"/>
      <c r="K581" s="13"/>
      <c r="M581" s="126">
        <v>78702</v>
      </c>
      <c r="N581" s="31">
        <v>12</v>
      </c>
      <c r="O581" s="130">
        <v>0.33</v>
      </c>
      <c r="P581" s="127">
        <v>41449</v>
      </c>
      <c r="Q581" s="127">
        <v>41894</v>
      </c>
      <c r="R581" s="126" t="s">
        <v>4463</v>
      </c>
      <c r="S581" s="126" t="s">
        <v>5379</v>
      </c>
      <c r="T581" s="126" t="s">
        <v>5380</v>
      </c>
      <c r="U581" s="92" t="s">
        <v>177</v>
      </c>
      <c r="V581" s="31" t="s">
        <v>4792</v>
      </c>
      <c r="X581" s="42"/>
      <c r="Y581" s="43"/>
      <c r="Z581" s="42"/>
      <c r="AA581" s="7"/>
      <c r="AB581" s="5"/>
      <c r="AC581" s="7"/>
      <c r="AD581" s="7"/>
      <c r="AE581" s="7"/>
      <c r="AF581" s="35"/>
      <c r="AG581" s="7"/>
      <c r="AH581" s="5"/>
      <c r="AI581" s="9"/>
      <c r="AJ581" s="9"/>
      <c r="AK581" s="9"/>
      <c r="AL581" s="5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7"/>
      <c r="BO581" s="5"/>
      <c r="BP581" s="5"/>
      <c r="BQ581" s="43"/>
      <c r="BR581" s="44"/>
      <c r="BS581" s="9"/>
      <c r="BT581" s="9"/>
      <c r="BU581" s="9"/>
      <c r="BV581" s="9"/>
      <c r="BW581" s="7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</row>
    <row r="582" spans="2:147" ht="18.75">
      <c r="B582" s="13"/>
      <c r="C582" s="31"/>
      <c r="D582" s="32"/>
      <c r="E582" s="153">
        <v>11468996</v>
      </c>
      <c r="F582" s="154"/>
      <c r="G582" s="155" t="s">
        <v>5573</v>
      </c>
      <c r="H582" s="154" t="s">
        <v>5583</v>
      </c>
      <c r="I582" s="155" t="s">
        <v>5572</v>
      </c>
      <c r="J582" s="156">
        <v>92671</v>
      </c>
      <c r="K582" s="154"/>
      <c r="L582" s="154"/>
      <c r="M582" s="156" t="s">
        <v>534</v>
      </c>
      <c r="N582" s="157">
        <v>30</v>
      </c>
      <c r="O582" s="163">
        <v>0.58</v>
      </c>
      <c r="P582" s="158">
        <v>42377</v>
      </c>
      <c r="Q582" s="155"/>
      <c r="R582" s="156" t="s">
        <v>5251</v>
      </c>
      <c r="S582" s="156" t="s">
        <v>5584</v>
      </c>
      <c r="T582" s="156" t="s">
        <v>119</v>
      </c>
      <c r="U582" s="156" t="s">
        <v>907</v>
      </c>
      <c r="V582" s="157" t="s">
        <v>5698</v>
      </c>
      <c r="X582" s="42"/>
      <c r="Y582" s="43"/>
      <c r="Z582" s="42"/>
      <c r="AA582" s="7"/>
      <c r="AB582" s="5"/>
      <c r="AC582" s="7"/>
      <c r="AD582" s="7"/>
      <c r="AE582" s="7"/>
      <c r="AF582" s="35"/>
      <c r="AG582" s="7"/>
      <c r="AH582" s="5"/>
      <c r="AI582" s="9"/>
      <c r="AJ582" s="9"/>
      <c r="AK582" s="9"/>
      <c r="AL582" s="5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7"/>
      <c r="BO582" s="5"/>
      <c r="BP582" s="5"/>
      <c r="BQ582" s="43"/>
      <c r="BR582" s="44"/>
      <c r="BS582" s="9"/>
      <c r="BT582" s="9"/>
      <c r="BU582" s="9"/>
      <c r="BV582" s="9"/>
      <c r="BW582" s="7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</row>
    <row r="583" spans="2:147" ht="18.75">
      <c r="B583" s="13"/>
      <c r="C583" s="31"/>
      <c r="D583" s="32"/>
      <c r="E583" s="124">
        <v>10745095</v>
      </c>
      <c r="F583" s="13"/>
      <c r="G583" s="125" t="s">
        <v>4415</v>
      </c>
      <c r="H583" s="125" t="s">
        <v>4416</v>
      </c>
      <c r="I583" s="125" t="s">
        <v>642</v>
      </c>
      <c r="J583" s="126">
        <v>3176382</v>
      </c>
      <c r="K583" s="125"/>
      <c r="M583" s="126" t="s">
        <v>1387</v>
      </c>
      <c r="N583" s="31">
        <v>36</v>
      </c>
      <c r="O583" s="130">
        <v>7.06</v>
      </c>
      <c r="P583" s="127">
        <v>41004</v>
      </c>
      <c r="Q583" s="127">
        <v>41171</v>
      </c>
      <c r="R583" s="31" t="s">
        <v>513</v>
      </c>
      <c r="S583" s="126" t="s">
        <v>4441</v>
      </c>
      <c r="T583" s="126" t="s">
        <v>4430</v>
      </c>
      <c r="U583" s="31" t="s">
        <v>906</v>
      </c>
      <c r="V583" s="31" t="s">
        <v>4464</v>
      </c>
      <c r="X583" s="42"/>
      <c r="Y583" s="43"/>
      <c r="Z583" s="42"/>
      <c r="AA583" s="7"/>
      <c r="AB583" s="5"/>
      <c r="AC583" s="7"/>
      <c r="AD583" s="7"/>
      <c r="AE583" s="7"/>
      <c r="AF583" s="35"/>
      <c r="AG583" s="7"/>
      <c r="AH583" s="5"/>
      <c r="AI583" s="9"/>
      <c r="AJ583" s="9"/>
      <c r="AK583" s="9"/>
      <c r="AL583" s="5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7"/>
      <c r="BO583" s="5"/>
      <c r="BP583" s="5"/>
      <c r="BQ583" s="43"/>
      <c r="BR583" s="44"/>
      <c r="BS583" s="9"/>
      <c r="BT583" s="9"/>
      <c r="BU583" s="9"/>
      <c r="BV583" s="9"/>
      <c r="BW583" s="7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  <c r="EB583" s="9"/>
      <c r="EC583" s="9"/>
      <c r="ED583" s="9"/>
      <c r="EE583" s="9"/>
      <c r="EF583" s="9"/>
      <c r="EG583" s="9"/>
      <c r="EH583" s="9"/>
      <c r="EI583" s="9"/>
      <c r="EJ583" s="9"/>
      <c r="EK583" s="9"/>
      <c r="EL583" s="9"/>
      <c r="EM583" s="9"/>
      <c r="EN583" s="9"/>
      <c r="EO583" s="9"/>
      <c r="EP583" s="9"/>
      <c r="EQ583" s="9"/>
    </row>
    <row r="584" spans="2:147" ht="18.75">
      <c r="B584" s="13"/>
      <c r="C584" s="31"/>
      <c r="D584" s="32"/>
      <c r="E584" s="58">
        <v>276077</v>
      </c>
      <c r="G584" s="54" t="s">
        <v>641</v>
      </c>
      <c r="H584" s="55" t="s">
        <v>2044</v>
      </c>
      <c r="I584" s="54" t="s">
        <v>1949</v>
      </c>
      <c r="J584" s="91">
        <v>3176382</v>
      </c>
      <c r="K584" s="91"/>
      <c r="L584" s="54" t="s">
        <v>642</v>
      </c>
      <c r="M584" s="31">
        <v>78732</v>
      </c>
      <c r="N584" s="40">
        <v>29</v>
      </c>
      <c r="O584" s="98">
        <v>7.83</v>
      </c>
      <c r="P584" s="57">
        <v>38565</v>
      </c>
      <c r="Q584" s="57">
        <v>38776</v>
      </c>
      <c r="R584" s="31" t="s">
        <v>4328</v>
      </c>
      <c r="S584" s="31" t="s">
        <v>264</v>
      </c>
      <c r="T584" s="31" t="s">
        <v>265</v>
      </c>
      <c r="U584" s="31" t="s">
        <v>3304</v>
      </c>
      <c r="V584" s="31" t="s">
        <v>730</v>
      </c>
      <c r="X584" s="42"/>
      <c r="Y584" s="43"/>
      <c r="Z584" s="42"/>
      <c r="AA584" s="7"/>
      <c r="AB584" s="5"/>
      <c r="AC584" s="7"/>
      <c r="AD584" s="7"/>
      <c r="AE584" s="7"/>
      <c r="AF584" s="35"/>
      <c r="AG584" s="7"/>
      <c r="AH584" s="5"/>
      <c r="AI584" s="9"/>
      <c r="AJ584" s="9"/>
      <c r="AK584" s="9"/>
      <c r="AL584" s="5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7"/>
      <c r="BO584" s="5"/>
      <c r="BP584" s="5"/>
      <c r="BQ584" s="43"/>
      <c r="BR584" s="44"/>
      <c r="BS584" s="9"/>
      <c r="BT584" s="9"/>
      <c r="BU584" s="9"/>
      <c r="BV584" s="9"/>
      <c r="BW584" s="7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  <c r="EB584" s="9"/>
      <c r="EC584" s="9"/>
      <c r="ED584" s="9"/>
      <c r="EE584" s="9"/>
      <c r="EF584" s="9"/>
      <c r="EG584" s="9"/>
      <c r="EH584" s="9"/>
      <c r="EI584" s="9"/>
      <c r="EJ584" s="9"/>
      <c r="EK584" s="9"/>
      <c r="EL584" s="9"/>
      <c r="EM584" s="9"/>
      <c r="EN584" s="9"/>
      <c r="EO584" s="9"/>
      <c r="EP584" s="9"/>
      <c r="EQ584" s="9"/>
    </row>
    <row r="585" spans="2:147" ht="18.75">
      <c r="B585" s="13"/>
      <c r="C585" s="31"/>
      <c r="D585" s="32"/>
      <c r="E585" s="58">
        <v>246130</v>
      </c>
      <c r="G585" s="54" t="s">
        <v>224</v>
      </c>
      <c r="H585" s="54" t="s">
        <v>225</v>
      </c>
      <c r="I585" s="54" t="s">
        <v>226</v>
      </c>
      <c r="J585" s="91"/>
      <c r="K585" s="91"/>
      <c r="L585" s="13" t="s">
        <v>227</v>
      </c>
      <c r="M585" s="71">
        <v>78732</v>
      </c>
      <c r="N585" s="31">
        <v>417</v>
      </c>
      <c r="O585" s="51">
        <v>55.1</v>
      </c>
      <c r="P585" s="57">
        <v>38433</v>
      </c>
      <c r="Q585" s="57">
        <v>38671</v>
      </c>
      <c r="R585" s="31" t="s">
        <v>4328</v>
      </c>
      <c r="S585" s="31" t="s">
        <v>228</v>
      </c>
      <c r="T585" s="84" t="s">
        <v>3195</v>
      </c>
      <c r="U585" s="31" t="s">
        <v>3304</v>
      </c>
      <c r="V585" s="31" t="s">
        <v>2447</v>
      </c>
      <c r="X585" s="42"/>
      <c r="Y585" s="43"/>
      <c r="Z585" s="42"/>
      <c r="AA585" s="7"/>
      <c r="AB585" s="5"/>
      <c r="AC585" s="7"/>
      <c r="AD585" s="7"/>
      <c r="AE585" s="7"/>
      <c r="AF585" s="35"/>
      <c r="AG585" s="7"/>
      <c r="AH585" s="5"/>
      <c r="AI585" s="9"/>
      <c r="AJ585" s="9"/>
      <c r="AK585" s="9"/>
      <c r="AL585" s="5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7"/>
      <c r="BO585" s="5"/>
      <c r="BP585" s="5"/>
      <c r="BQ585" s="43"/>
      <c r="BR585" s="44"/>
      <c r="BS585" s="9"/>
      <c r="BT585" s="9"/>
      <c r="BU585" s="9"/>
      <c r="BV585" s="9"/>
      <c r="BW585" s="7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  <c r="EB585" s="9"/>
      <c r="EC585" s="9"/>
      <c r="ED585" s="9"/>
      <c r="EE585" s="9"/>
      <c r="EF585" s="9"/>
      <c r="EG585" s="9"/>
      <c r="EH585" s="9"/>
      <c r="EI585" s="9"/>
      <c r="EJ585" s="9"/>
      <c r="EK585" s="9"/>
      <c r="EL585" s="9"/>
      <c r="EM585" s="9"/>
      <c r="EN585" s="9"/>
      <c r="EO585" s="9"/>
      <c r="EP585" s="9"/>
      <c r="EQ585" s="9"/>
    </row>
    <row r="586" spans="2:147" ht="18.75">
      <c r="B586" s="13"/>
      <c r="C586" s="31"/>
      <c r="D586" s="32"/>
      <c r="G586" s="13" t="s">
        <v>1993</v>
      </c>
      <c r="H586" s="13" t="s">
        <v>1994</v>
      </c>
      <c r="I586" s="13" t="s">
        <v>1995</v>
      </c>
      <c r="L586" s="13" t="s">
        <v>3248</v>
      </c>
      <c r="M586" s="31">
        <v>78759</v>
      </c>
      <c r="N586" s="40">
        <v>204</v>
      </c>
      <c r="O586" s="51">
        <v>9.81</v>
      </c>
      <c r="P586" s="30">
        <v>34220</v>
      </c>
      <c r="Q586" s="30">
        <v>34333</v>
      </c>
      <c r="R586" s="30"/>
      <c r="S586" s="31" t="s">
        <v>4306</v>
      </c>
      <c r="T586" s="31" t="s">
        <v>2881</v>
      </c>
      <c r="U586" s="31" t="s">
        <v>3304</v>
      </c>
      <c r="V586" s="31" t="s">
        <v>3511</v>
      </c>
      <c r="X586" s="42"/>
      <c r="Y586" s="43"/>
      <c r="Z586" s="42"/>
      <c r="AA586" s="7"/>
      <c r="AB586" s="5"/>
      <c r="AC586" s="7"/>
      <c r="AD586" s="7"/>
      <c r="AE586" s="7"/>
      <c r="AF586" s="35"/>
      <c r="AG586" s="7"/>
      <c r="AH586" s="5"/>
      <c r="AI586" s="9"/>
      <c r="AJ586" s="9"/>
      <c r="AK586" s="9"/>
      <c r="AL586" s="5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7"/>
      <c r="BO586" s="5"/>
      <c r="BP586" s="5"/>
      <c r="BQ586" s="43"/>
      <c r="BR586" s="44"/>
      <c r="BS586" s="9"/>
      <c r="BT586" s="9"/>
      <c r="BU586" s="9"/>
      <c r="BV586" s="9"/>
      <c r="BW586" s="7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  <c r="EB586" s="9"/>
      <c r="EC586" s="9"/>
      <c r="ED586" s="9"/>
      <c r="EE586" s="9"/>
      <c r="EF586" s="9"/>
      <c r="EG586" s="9"/>
      <c r="EH586" s="9"/>
      <c r="EI586" s="9"/>
      <c r="EJ586" s="9"/>
      <c r="EK586" s="9"/>
      <c r="EL586" s="9"/>
      <c r="EM586" s="9"/>
      <c r="EN586" s="9"/>
      <c r="EO586" s="9"/>
      <c r="EP586" s="9"/>
      <c r="EQ586" s="9"/>
    </row>
    <row r="587" spans="2:147" ht="18.75">
      <c r="B587" s="13"/>
      <c r="C587" s="31"/>
      <c r="D587" s="32"/>
      <c r="G587" s="13" t="s">
        <v>1115</v>
      </c>
      <c r="H587" s="13" t="s">
        <v>1116</v>
      </c>
      <c r="I587" s="13" t="s">
        <v>1117</v>
      </c>
      <c r="L587" s="13" t="s">
        <v>3249</v>
      </c>
      <c r="M587" s="31">
        <v>78759</v>
      </c>
      <c r="N587" s="40">
        <v>204</v>
      </c>
      <c r="O587" s="51">
        <v>8.339</v>
      </c>
      <c r="P587" s="30" t="s">
        <v>1118</v>
      </c>
      <c r="Q587" s="30" t="s">
        <v>1119</v>
      </c>
      <c r="R587" s="30"/>
      <c r="S587" s="31" t="s">
        <v>1120</v>
      </c>
      <c r="T587" s="31" t="s">
        <v>1121</v>
      </c>
      <c r="U587" s="31" t="s">
        <v>3304</v>
      </c>
      <c r="V587" s="31" t="s">
        <v>3517</v>
      </c>
      <c r="X587" s="42"/>
      <c r="Y587" s="43"/>
      <c r="Z587" s="42"/>
      <c r="AA587" s="7"/>
      <c r="AB587" s="5"/>
      <c r="AC587" s="7"/>
      <c r="AD587" s="7"/>
      <c r="AE587" s="7"/>
      <c r="AF587" s="35"/>
      <c r="AG587" s="7"/>
      <c r="AH587" s="5"/>
      <c r="AI587" s="9"/>
      <c r="AJ587" s="9"/>
      <c r="AK587" s="9"/>
      <c r="AL587" s="5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7"/>
      <c r="BO587" s="5"/>
      <c r="BP587" s="5"/>
      <c r="BQ587" s="43"/>
      <c r="BR587" s="44"/>
      <c r="BS587" s="9"/>
      <c r="BT587" s="9"/>
      <c r="BU587" s="9"/>
      <c r="BV587" s="9"/>
      <c r="BW587" s="7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  <c r="EB587" s="9"/>
      <c r="EC587" s="9"/>
      <c r="ED587" s="9"/>
      <c r="EE587" s="9"/>
      <c r="EF587" s="9"/>
      <c r="EG587" s="9"/>
      <c r="EH587" s="9"/>
      <c r="EI587" s="9"/>
      <c r="EJ587" s="9"/>
      <c r="EK587" s="9"/>
      <c r="EL587" s="9"/>
      <c r="EM587" s="9"/>
      <c r="EN587" s="9"/>
      <c r="EO587" s="9"/>
      <c r="EP587" s="9"/>
      <c r="EQ587" s="9"/>
    </row>
    <row r="588" spans="2:147" ht="18.75">
      <c r="B588" s="13"/>
      <c r="C588" s="31"/>
      <c r="D588" s="32"/>
      <c r="E588" s="124">
        <v>10456711</v>
      </c>
      <c r="F588" s="13"/>
      <c r="G588" s="125" t="s">
        <v>1922</v>
      </c>
      <c r="H588" s="125" t="s">
        <v>118</v>
      </c>
      <c r="I588" s="125" t="s">
        <v>117</v>
      </c>
      <c r="J588" s="126">
        <v>842036</v>
      </c>
      <c r="K588" s="125"/>
      <c r="L588" s="125"/>
      <c r="M588" s="126" t="s">
        <v>3626</v>
      </c>
      <c r="N588" s="31">
        <v>8</v>
      </c>
      <c r="O588" s="51">
        <v>0.167</v>
      </c>
      <c r="P588" s="127">
        <v>40352</v>
      </c>
      <c r="Q588" s="127">
        <v>40567</v>
      </c>
      <c r="R588" s="31" t="s">
        <v>1655</v>
      </c>
      <c r="S588" s="126" t="s">
        <v>120</v>
      </c>
      <c r="T588" s="126" t="s">
        <v>119</v>
      </c>
      <c r="U588" s="126" t="s">
        <v>906</v>
      </c>
      <c r="V588" s="31" t="s">
        <v>2154</v>
      </c>
      <c r="X588" s="42"/>
      <c r="Y588" s="43"/>
      <c r="Z588" s="42"/>
      <c r="AA588" s="7"/>
      <c r="AB588" s="5"/>
      <c r="AC588" s="7"/>
      <c r="AD588" s="7"/>
      <c r="AE588" s="7"/>
      <c r="AF588" s="35"/>
      <c r="AG588" s="7"/>
      <c r="AH588" s="5"/>
      <c r="AI588" s="9"/>
      <c r="AJ588" s="9"/>
      <c r="AK588" s="9"/>
      <c r="AL588" s="5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7"/>
      <c r="BO588" s="5"/>
      <c r="BP588" s="5"/>
      <c r="BQ588" s="43"/>
      <c r="BR588" s="44"/>
      <c r="BS588" s="9"/>
      <c r="BT588" s="9"/>
      <c r="BU588" s="9"/>
      <c r="BV588" s="9"/>
      <c r="BW588" s="7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  <c r="EB588" s="9"/>
      <c r="EC588" s="9"/>
      <c r="ED588" s="9"/>
      <c r="EE588" s="9"/>
      <c r="EF588" s="9"/>
      <c r="EG588" s="9"/>
      <c r="EH588" s="9"/>
      <c r="EI588" s="9"/>
      <c r="EJ588" s="9"/>
      <c r="EK588" s="9"/>
      <c r="EL588" s="9"/>
      <c r="EM588" s="9"/>
      <c r="EN588" s="9"/>
      <c r="EO588" s="9"/>
      <c r="EP588" s="9"/>
      <c r="EQ588" s="9"/>
    </row>
    <row r="589" spans="2:147" ht="18.75">
      <c r="B589" s="13"/>
      <c r="C589" s="31"/>
      <c r="D589" s="32"/>
      <c r="E589" s="32">
        <v>140340</v>
      </c>
      <c r="G589" s="13" t="s">
        <v>936</v>
      </c>
      <c r="H589" s="13" t="s">
        <v>4236</v>
      </c>
      <c r="I589" s="13" t="s">
        <v>1489</v>
      </c>
      <c r="L589" s="13" t="s">
        <v>3250</v>
      </c>
      <c r="M589" s="31">
        <v>78704</v>
      </c>
      <c r="N589" s="40">
        <v>29</v>
      </c>
      <c r="O589" s="51">
        <v>3.45</v>
      </c>
      <c r="P589" s="30">
        <v>36665</v>
      </c>
      <c r="Q589" s="30">
        <v>36798</v>
      </c>
      <c r="R589" s="30"/>
      <c r="S589" s="31" t="s">
        <v>428</v>
      </c>
      <c r="T589" s="31" t="s">
        <v>429</v>
      </c>
      <c r="U589" s="31" t="s">
        <v>3304</v>
      </c>
      <c r="V589" s="31" t="s">
        <v>4234</v>
      </c>
      <c r="X589" s="42"/>
      <c r="Y589" s="43"/>
      <c r="Z589" s="42"/>
      <c r="AA589" s="7"/>
      <c r="AB589" s="5"/>
      <c r="AC589" s="7"/>
      <c r="AD589" s="7"/>
      <c r="AE589" s="7"/>
      <c r="AF589" s="35"/>
      <c r="AG589" s="7"/>
      <c r="AH589" s="5"/>
      <c r="AI589" s="9"/>
      <c r="AJ589" s="9"/>
      <c r="AK589" s="9"/>
      <c r="AL589" s="5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7"/>
      <c r="BO589" s="5"/>
      <c r="BP589" s="5"/>
      <c r="BQ589" s="43"/>
      <c r="BR589" s="44"/>
      <c r="BS589" s="9"/>
      <c r="BT589" s="9"/>
      <c r="BU589" s="9"/>
      <c r="BV589" s="9"/>
      <c r="BW589" s="7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</row>
    <row r="590" spans="2:147" ht="18.75">
      <c r="B590" s="13"/>
      <c r="C590" s="31"/>
      <c r="D590" s="32"/>
      <c r="E590" s="124" t="s">
        <v>5069</v>
      </c>
      <c r="F590" s="13"/>
      <c r="G590" s="125" t="s">
        <v>5068</v>
      </c>
      <c r="H590" s="125" t="s">
        <v>4666</v>
      </c>
      <c r="I590" s="125" t="s">
        <v>4667</v>
      </c>
      <c r="J590" s="126">
        <v>195694</v>
      </c>
      <c r="K590" s="13"/>
      <c r="M590" s="126" t="s">
        <v>4041</v>
      </c>
      <c r="N590" s="4">
        <v>12</v>
      </c>
      <c r="O590" s="130">
        <v>1.4998</v>
      </c>
      <c r="P590" s="127">
        <v>41309</v>
      </c>
      <c r="Q590" s="152" t="s">
        <v>5000</v>
      </c>
      <c r="R590" s="126" t="s">
        <v>1871</v>
      </c>
      <c r="S590" s="126" t="s">
        <v>4696</v>
      </c>
      <c r="T590" s="126" t="s">
        <v>4684</v>
      </c>
      <c r="U590" s="92" t="s">
        <v>906</v>
      </c>
      <c r="V590" s="31" t="s">
        <v>4707</v>
      </c>
      <c r="X590" s="42"/>
      <c r="Y590" s="43"/>
      <c r="Z590" s="42"/>
      <c r="AA590" s="7"/>
      <c r="AB590" s="5"/>
      <c r="AC590" s="7"/>
      <c r="AD590" s="7"/>
      <c r="AE590" s="7"/>
      <c r="AF590" s="35"/>
      <c r="AG590" s="7"/>
      <c r="AH590" s="5"/>
      <c r="AI590" s="9"/>
      <c r="AJ590" s="9"/>
      <c r="AK590" s="9"/>
      <c r="AL590" s="5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7"/>
      <c r="BO590" s="5"/>
      <c r="BP590" s="5"/>
      <c r="BQ590" s="43"/>
      <c r="BR590" s="44"/>
      <c r="BS590" s="9"/>
      <c r="BT590" s="9"/>
      <c r="BU590" s="9"/>
      <c r="BV590" s="9"/>
      <c r="BW590" s="7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</row>
    <row r="591" spans="2:147" ht="18.75">
      <c r="B591" s="13"/>
      <c r="C591" s="31"/>
      <c r="D591" s="32"/>
      <c r="E591" s="124">
        <v>11171579</v>
      </c>
      <c r="F591" s="13"/>
      <c r="G591" s="125" t="s">
        <v>5044</v>
      </c>
      <c r="H591" s="125" t="s">
        <v>4666</v>
      </c>
      <c r="I591" s="125" t="s">
        <v>4667</v>
      </c>
      <c r="J591" s="126">
        <v>195694</v>
      </c>
      <c r="K591" s="13"/>
      <c r="M591" s="126" t="s">
        <v>4041</v>
      </c>
      <c r="N591" s="31">
        <v>12</v>
      </c>
      <c r="O591" s="130">
        <v>1.4998</v>
      </c>
      <c r="P591" s="127">
        <v>41815</v>
      </c>
      <c r="Q591" s="127">
        <v>41968</v>
      </c>
      <c r="R591" s="126" t="s">
        <v>1871</v>
      </c>
      <c r="S591" s="126" t="s">
        <v>4696</v>
      </c>
      <c r="T591" s="126" t="s">
        <v>4684</v>
      </c>
      <c r="U591" s="126" t="s">
        <v>906</v>
      </c>
      <c r="V591" s="31" t="s">
        <v>5091</v>
      </c>
      <c r="X591" s="42"/>
      <c r="Y591" s="43"/>
      <c r="Z591" s="42"/>
      <c r="AA591" s="7"/>
      <c r="AB591" s="5"/>
      <c r="AC591" s="7"/>
      <c r="AD591" s="7"/>
      <c r="AE591" s="7"/>
      <c r="AF591" s="35"/>
      <c r="AG591" s="7"/>
      <c r="AH591" s="5"/>
      <c r="AI591" s="9"/>
      <c r="AJ591" s="9"/>
      <c r="AK591" s="9"/>
      <c r="AL591" s="5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7"/>
      <c r="BO591" s="5"/>
      <c r="BP591" s="5"/>
      <c r="BQ591" s="43"/>
      <c r="BR591" s="44"/>
      <c r="BS591" s="9"/>
      <c r="BT591" s="9"/>
      <c r="BU591" s="9"/>
      <c r="BV591" s="9"/>
      <c r="BW591" s="7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</row>
    <row r="592" spans="2:147" ht="18.75">
      <c r="B592" s="13"/>
      <c r="C592" s="31"/>
      <c r="D592" s="32"/>
      <c r="E592" s="32">
        <v>10101599</v>
      </c>
      <c r="G592" s="13" t="s">
        <v>347</v>
      </c>
      <c r="H592" s="13" t="s">
        <v>348</v>
      </c>
      <c r="I592" s="13" t="s">
        <v>404</v>
      </c>
      <c r="J592" s="31">
        <v>3323525</v>
      </c>
      <c r="L592" s="57"/>
      <c r="M592" s="31">
        <v>78753</v>
      </c>
      <c r="N592" s="31">
        <v>213</v>
      </c>
      <c r="O592" s="51">
        <v>8.2</v>
      </c>
      <c r="P592" s="57">
        <v>39443</v>
      </c>
      <c r="Q592" s="57">
        <v>39643</v>
      </c>
      <c r="R592" s="92" t="s">
        <v>4328</v>
      </c>
      <c r="S592" s="92" t="s">
        <v>405</v>
      </c>
      <c r="T592" s="31" t="s">
        <v>406</v>
      </c>
      <c r="U592" s="31" t="s">
        <v>3304</v>
      </c>
      <c r="V592" s="31" t="s">
        <v>2291</v>
      </c>
      <c r="X592" s="42"/>
      <c r="Y592" s="43"/>
      <c r="Z592" s="42"/>
      <c r="AA592" s="7"/>
      <c r="AB592" s="5"/>
      <c r="AC592" s="7"/>
      <c r="AD592" s="7"/>
      <c r="AE592" s="7"/>
      <c r="AF592" s="35"/>
      <c r="AG592" s="7"/>
      <c r="AH592" s="5"/>
      <c r="AI592" s="9"/>
      <c r="AJ592" s="9"/>
      <c r="AK592" s="9"/>
      <c r="AL592" s="5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7"/>
      <c r="BO592" s="5"/>
      <c r="BP592" s="5"/>
      <c r="BQ592" s="43"/>
      <c r="BR592" s="44"/>
      <c r="BS592" s="9"/>
      <c r="BT592" s="9"/>
      <c r="BU592" s="9"/>
      <c r="BV592" s="9"/>
      <c r="BW592" s="7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  <c r="EB592" s="9"/>
      <c r="EC592" s="9"/>
      <c r="ED592" s="9"/>
      <c r="EE592" s="9"/>
      <c r="EF592" s="9"/>
      <c r="EG592" s="9"/>
      <c r="EH592" s="9"/>
      <c r="EI592" s="9"/>
      <c r="EJ592" s="9"/>
      <c r="EK592" s="9"/>
      <c r="EL592" s="9"/>
      <c r="EM592" s="9"/>
      <c r="EN592" s="9"/>
      <c r="EO592" s="9"/>
      <c r="EP592" s="9"/>
      <c r="EQ592" s="9"/>
    </row>
    <row r="593" spans="2:147" ht="18.75">
      <c r="B593" s="13"/>
      <c r="C593" s="31"/>
      <c r="D593" s="32"/>
      <c r="E593" s="153">
        <v>11449132</v>
      </c>
      <c r="F593" s="154"/>
      <c r="G593" s="155" t="s">
        <v>5733</v>
      </c>
      <c r="H593" s="154" t="s">
        <v>5734</v>
      </c>
      <c r="I593" s="155" t="s">
        <v>5735</v>
      </c>
      <c r="J593" s="156">
        <v>443018</v>
      </c>
      <c r="K593" s="154"/>
      <c r="L593" s="154"/>
      <c r="M593" s="156" t="s">
        <v>534</v>
      </c>
      <c r="N593" s="157">
        <v>5</v>
      </c>
      <c r="O593" s="163">
        <v>0.228</v>
      </c>
      <c r="P593" s="158">
        <v>42328</v>
      </c>
      <c r="Q593" s="155"/>
      <c r="R593" s="157" t="s">
        <v>1871</v>
      </c>
      <c r="S593" s="156" t="s">
        <v>5736</v>
      </c>
      <c r="T593" s="156" t="s">
        <v>5355</v>
      </c>
      <c r="U593" s="156" t="s">
        <v>907</v>
      </c>
      <c r="V593" s="164" t="s">
        <v>5699</v>
      </c>
      <c r="X593" s="42"/>
      <c r="Y593" s="43"/>
      <c r="Z593" s="42"/>
      <c r="AA593" s="7"/>
      <c r="AB593" s="5"/>
      <c r="AC593" s="7"/>
      <c r="AD593" s="7"/>
      <c r="AE593" s="7"/>
      <c r="AF593" s="35"/>
      <c r="AG593" s="7"/>
      <c r="AH593" s="5"/>
      <c r="AI593" s="9"/>
      <c r="AJ593" s="9"/>
      <c r="AK593" s="9"/>
      <c r="AL593" s="5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7"/>
      <c r="BO593" s="5"/>
      <c r="BP593" s="5"/>
      <c r="BQ593" s="43"/>
      <c r="BR593" s="44"/>
      <c r="BS593" s="9"/>
      <c r="BT593" s="9"/>
      <c r="BU593" s="9"/>
      <c r="BV593" s="9"/>
      <c r="BW593" s="7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  <c r="EB593" s="9"/>
      <c r="EC593" s="9"/>
      <c r="ED593" s="9"/>
      <c r="EE593" s="9"/>
      <c r="EF593" s="9"/>
      <c r="EG593" s="9"/>
      <c r="EH593" s="9"/>
      <c r="EI593" s="9"/>
      <c r="EJ593" s="9"/>
      <c r="EK593" s="9"/>
      <c r="EL593" s="9"/>
      <c r="EM593" s="9"/>
      <c r="EN593" s="9"/>
      <c r="EO593" s="9"/>
      <c r="EP593" s="9"/>
      <c r="EQ593" s="9"/>
    </row>
    <row r="594" spans="2:147" ht="18.75">
      <c r="B594" s="13"/>
      <c r="C594" s="31"/>
      <c r="D594" s="32"/>
      <c r="E594" s="124" t="s">
        <v>5366</v>
      </c>
      <c r="F594" s="13"/>
      <c r="G594" s="125" t="s">
        <v>5327</v>
      </c>
      <c r="H594" s="125" t="s">
        <v>4862</v>
      </c>
      <c r="I594" s="125" t="s">
        <v>4909</v>
      </c>
      <c r="J594" s="126">
        <v>127707</v>
      </c>
      <c r="K594" s="125"/>
      <c r="M594" s="126" t="s">
        <v>546</v>
      </c>
      <c r="N594" s="31">
        <v>25</v>
      </c>
      <c r="O594" s="130">
        <v>3.854</v>
      </c>
      <c r="P594" s="127">
        <v>41628</v>
      </c>
      <c r="Q594" s="127">
        <v>41918</v>
      </c>
      <c r="R594" s="31" t="s">
        <v>1871</v>
      </c>
      <c r="S594" s="126" t="s">
        <v>4907</v>
      </c>
      <c r="T594" s="126" t="s">
        <v>4906</v>
      </c>
      <c r="U594" s="92" t="s">
        <v>906</v>
      </c>
      <c r="V594" s="31" t="s">
        <v>4919</v>
      </c>
      <c r="X594" s="42"/>
      <c r="Y594" s="43"/>
      <c r="Z594" s="42"/>
      <c r="AA594" s="7"/>
      <c r="AB594" s="5"/>
      <c r="AC594" s="7"/>
      <c r="AD594" s="7"/>
      <c r="AE594" s="7"/>
      <c r="AF594" s="35"/>
      <c r="AG594" s="7"/>
      <c r="AH594" s="5"/>
      <c r="AI594" s="9"/>
      <c r="AJ594" s="9"/>
      <c r="AK594" s="9"/>
      <c r="AL594" s="5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7"/>
      <c r="BO594" s="5"/>
      <c r="BP594" s="5"/>
      <c r="BQ594" s="43"/>
      <c r="BR594" s="44"/>
      <c r="BS594" s="9"/>
      <c r="BT594" s="9"/>
      <c r="BU594" s="9"/>
      <c r="BV594" s="9"/>
      <c r="BW594" s="7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  <c r="EB594" s="9"/>
      <c r="EC594" s="9"/>
      <c r="ED594" s="9"/>
      <c r="EE594" s="9"/>
      <c r="EF594" s="9"/>
      <c r="EG594" s="9"/>
      <c r="EH594" s="9"/>
      <c r="EI594" s="9"/>
      <c r="EJ594" s="9"/>
      <c r="EK594" s="9"/>
      <c r="EL594" s="9"/>
      <c r="EM594" s="9"/>
      <c r="EN594" s="9"/>
      <c r="EO594" s="9"/>
      <c r="EP594" s="9"/>
      <c r="EQ594" s="9"/>
    </row>
    <row r="595" spans="2:147" ht="18.75">
      <c r="B595" s="13"/>
      <c r="C595" s="31"/>
      <c r="D595" s="32"/>
      <c r="E595" s="56" t="s">
        <v>2410</v>
      </c>
      <c r="G595" s="54" t="s">
        <v>2325</v>
      </c>
      <c r="H595" s="54" t="s">
        <v>1586</v>
      </c>
      <c r="I595" s="54" t="s">
        <v>711</v>
      </c>
      <c r="J595" s="91">
        <v>127707</v>
      </c>
      <c r="K595" s="91"/>
      <c r="L595" s="54" t="s">
        <v>711</v>
      </c>
      <c r="M595" s="91">
        <v>78748</v>
      </c>
      <c r="N595" s="100">
        <v>80</v>
      </c>
      <c r="O595" s="98">
        <v>3.82</v>
      </c>
      <c r="P595" s="57">
        <v>39141</v>
      </c>
      <c r="Q595" s="57">
        <v>39387</v>
      </c>
      <c r="R595" s="31" t="s">
        <v>4076</v>
      </c>
      <c r="S595" s="92" t="s">
        <v>47</v>
      </c>
      <c r="T595" s="31" t="s">
        <v>3367</v>
      </c>
      <c r="U595" s="92" t="s">
        <v>906</v>
      </c>
      <c r="V595" s="92" t="s">
        <v>2259</v>
      </c>
      <c r="X595" s="42"/>
      <c r="Y595" s="43"/>
      <c r="Z595" s="42"/>
      <c r="AA595" s="7"/>
      <c r="AB595" s="5"/>
      <c r="AC595" s="7"/>
      <c r="AD595" s="7"/>
      <c r="AE595" s="7"/>
      <c r="AF595" s="35"/>
      <c r="AG595" s="7"/>
      <c r="AH595" s="5"/>
      <c r="AI595" s="9"/>
      <c r="AJ595" s="9"/>
      <c r="AK595" s="9"/>
      <c r="AL595" s="5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7"/>
      <c r="BO595" s="5"/>
      <c r="BP595" s="5"/>
      <c r="BQ595" s="43"/>
      <c r="BR595" s="44"/>
      <c r="BS595" s="9"/>
      <c r="BT595" s="9"/>
      <c r="BU595" s="9"/>
      <c r="BV595" s="9"/>
      <c r="BW595" s="7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  <c r="EB595" s="9"/>
      <c r="EC595" s="9"/>
      <c r="ED595" s="9"/>
      <c r="EE595" s="9"/>
      <c r="EF595" s="9"/>
      <c r="EG595" s="9"/>
      <c r="EH595" s="9"/>
      <c r="EI595" s="9"/>
      <c r="EJ595" s="9"/>
      <c r="EK595" s="9"/>
      <c r="EL595" s="9"/>
      <c r="EM595" s="9"/>
      <c r="EN595" s="9"/>
      <c r="EO595" s="9"/>
      <c r="EP595" s="9"/>
      <c r="EQ595" s="9"/>
    </row>
    <row r="596" spans="2:147" ht="18.75">
      <c r="B596" s="13"/>
      <c r="C596" s="31"/>
      <c r="D596" s="32"/>
      <c r="E596" s="32" t="s">
        <v>473</v>
      </c>
      <c r="G596" s="13" t="s">
        <v>4068</v>
      </c>
      <c r="H596" s="13" t="s">
        <v>4067</v>
      </c>
      <c r="I596" s="13" t="s">
        <v>1140</v>
      </c>
      <c r="L596" s="13" t="s">
        <v>3253</v>
      </c>
      <c r="M596" s="31">
        <v>78758</v>
      </c>
      <c r="N596" s="40">
        <v>34</v>
      </c>
      <c r="O596" s="51">
        <v>2.01</v>
      </c>
      <c r="P596" s="30">
        <v>36416</v>
      </c>
      <c r="Q596" s="30">
        <v>36697</v>
      </c>
      <c r="R596" s="30"/>
      <c r="S596" s="31" t="s">
        <v>681</v>
      </c>
      <c r="T596" s="31" t="s">
        <v>682</v>
      </c>
      <c r="U596" s="31" t="s">
        <v>2049</v>
      </c>
      <c r="V596" s="31" t="s">
        <v>1365</v>
      </c>
      <c r="X596" s="42"/>
      <c r="Y596" s="43"/>
      <c r="Z596" s="42"/>
      <c r="AA596" s="7"/>
      <c r="AB596" s="5"/>
      <c r="AC596" s="7"/>
      <c r="AD596" s="7"/>
      <c r="AE596" s="7"/>
      <c r="AF596" s="35"/>
      <c r="AG596" s="7"/>
      <c r="AH596" s="5"/>
      <c r="AI596" s="9"/>
      <c r="AJ596" s="9"/>
      <c r="AK596" s="9"/>
      <c r="AL596" s="5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7"/>
      <c r="BO596" s="5"/>
      <c r="BP596" s="5"/>
      <c r="BQ596" s="43"/>
      <c r="BR596" s="44"/>
      <c r="BS596" s="9"/>
      <c r="BT596" s="9"/>
      <c r="BU596" s="9"/>
      <c r="BV596" s="9"/>
      <c r="BW596" s="7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  <c r="EB596" s="9"/>
      <c r="EC596" s="9"/>
      <c r="ED596" s="9"/>
      <c r="EE596" s="9"/>
      <c r="EF596" s="9"/>
      <c r="EG596" s="9"/>
      <c r="EH596" s="9"/>
      <c r="EI596" s="9"/>
      <c r="EJ596" s="9"/>
      <c r="EK596" s="9"/>
      <c r="EL596" s="9"/>
      <c r="EM596" s="9"/>
      <c r="EN596" s="9"/>
      <c r="EO596" s="9"/>
      <c r="EP596" s="9"/>
      <c r="EQ596" s="9"/>
    </row>
    <row r="597" spans="2:147" ht="18.75">
      <c r="B597" s="13"/>
      <c r="C597" s="31"/>
      <c r="D597" s="32"/>
      <c r="E597" s="58">
        <v>232036</v>
      </c>
      <c r="G597" s="54" t="s">
        <v>1201</v>
      </c>
      <c r="H597" s="54" t="s">
        <v>1202</v>
      </c>
      <c r="I597" s="13" t="s">
        <v>3935</v>
      </c>
      <c r="L597" s="54" t="s">
        <v>3253</v>
      </c>
      <c r="M597" s="31">
        <v>78758</v>
      </c>
      <c r="N597" s="40">
        <v>22</v>
      </c>
      <c r="O597" s="51">
        <v>2.011</v>
      </c>
      <c r="P597" s="57">
        <v>38051</v>
      </c>
      <c r="Q597" s="57">
        <v>38225</v>
      </c>
      <c r="R597" s="31" t="s">
        <v>2012</v>
      </c>
      <c r="S597" s="31" t="s">
        <v>2013</v>
      </c>
      <c r="T597" s="31" t="s">
        <v>2014</v>
      </c>
      <c r="U597" s="31" t="s">
        <v>3304</v>
      </c>
      <c r="V597" s="31" t="s">
        <v>2648</v>
      </c>
      <c r="X597" s="42"/>
      <c r="Y597" s="43"/>
      <c r="Z597" s="42"/>
      <c r="AA597" s="7"/>
      <c r="AB597" s="5"/>
      <c r="AC597" s="7"/>
      <c r="AD597" s="7"/>
      <c r="AE597" s="7"/>
      <c r="AF597" s="35"/>
      <c r="AG597" s="7"/>
      <c r="AH597" s="5"/>
      <c r="AI597" s="9"/>
      <c r="AJ597" s="9"/>
      <c r="AK597" s="9"/>
      <c r="AL597" s="5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7"/>
      <c r="BO597" s="5"/>
      <c r="BP597" s="5"/>
      <c r="BQ597" s="43"/>
      <c r="BR597" s="44"/>
      <c r="BS597" s="9"/>
      <c r="BT597" s="9"/>
      <c r="BU597" s="9"/>
      <c r="BV597" s="9"/>
      <c r="BW597" s="7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  <c r="EB597" s="9"/>
      <c r="EC597" s="9"/>
      <c r="ED597" s="9"/>
      <c r="EE597" s="9"/>
      <c r="EF597" s="9"/>
      <c r="EG597" s="9"/>
      <c r="EH597" s="9"/>
      <c r="EI597" s="9"/>
      <c r="EJ597" s="9"/>
      <c r="EK597" s="9"/>
      <c r="EL597" s="9"/>
      <c r="EM597" s="9"/>
      <c r="EN597" s="9"/>
      <c r="EO597" s="9"/>
      <c r="EP597" s="9"/>
      <c r="EQ597" s="9"/>
    </row>
    <row r="598" spans="2:147" ht="18.75">
      <c r="B598" s="13"/>
      <c r="C598" s="31"/>
      <c r="D598" s="32"/>
      <c r="E598" s="58">
        <v>287845</v>
      </c>
      <c r="G598" s="54" t="s">
        <v>754</v>
      </c>
      <c r="H598" s="55" t="s">
        <v>1747</v>
      </c>
      <c r="I598" s="54" t="s">
        <v>755</v>
      </c>
      <c r="J598" s="91"/>
      <c r="K598" s="91"/>
      <c r="L598" s="54" t="s">
        <v>755</v>
      </c>
      <c r="M598" s="31">
        <v>78758</v>
      </c>
      <c r="N598" s="100">
        <v>30</v>
      </c>
      <c r="O598" s="98">
        <v>2.3</v>
      </c>
      <c r="P598" s="57">
        <v>38702</v>
      </c>
      <c r="Q598" s="57">
        <v>38756</v>
      </c>
      <c r="R598" s="31" t="s">
        <v>1600</v>
      </c>
      <c r="S598" s="31" t="s">
        <v>1748</v>
      </c>
      <c r="T598" s="31" t="s">
        <v>1749</v>
      </c>
      <c r="U598" s="92" t="s">
        <v>554</v>
      </c>
      <c r="V598" s="31" t="s">
        <v>3600</v>
      </c>
      <c r="X598" s="42"/>
      <c r="Y598" s="43"/>
      <c r="Z598" s="42"/>
      <c r="AA598" s="7"/>
      <c r="AB598" s="5"/>
      <c r="AC598" s="7"/>
      <c r="AD598" s="7"/>
      <c r="AE598" s="7"/>
      <c r="AF598" s="35"/>
      <c r="AG598" s="7"/>
      <c r="AH598" s="5"/>
      <c r="AI598" s="9"/>
      <c r="AJ598" s="9"/>
      <c r="AK598" s="9"/>
      <c r="AL598" s="5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7"/>
      <c r="BO598" s="5"/>
      <c r="BP598" s="5"/>
      <c r="BQ598" s="43"/>
      <c r="BR598" s="44"/>
      <c r="BS598" s="9"/>
      <c r="BT598" s="9"/>
      <c r="BU598" s="9"/>
      <c r="BV598" s="9"/>
      <c r="BW598" s="7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</row>
    <row r="599" spans="2:147" ht="18.75">
      <c r="B599" s="13"/>
      <c r="C599" s="31"/>
      <c r="D599" s="32"/>
      <c r="E599" s="161" t="s">
        <v>3722</v>
      </c>
      <c r="F599" s="157"/>
      <c r="G599" s="154" t="s">
        <v>3230</v>
      </c>
      <c r="H599" s="154" t="s">
        <v>3572</v>
      </c>
      <c r="I599" s="154" t="s">
        <v>3643</v>
      </c>
      <c r="J599" s="157">
        <v>425918</v>
      </c>
      <c r="K599" s="157"/>
      <c r="L599" s="181"/>
      <c r="M599" s="157" t="s">
        <v>3644</v>
      </c>
      <c r="N599" s="157">
        <v>24</v>
      </c>
      <c r="O599" s="176">
        <v>2.3</v>
      </c>
      <c r="P599" s="173">
        <v>39317</v>
      </c>
      <c r="Q599" s="173">
        <v>39566</v>
      </c>
      <c r="R599" s="157" t="s">
        <v>1286</v>
      </c>
      <c r="S599" s="164" t="s">
        <v>3573</v>
      </c>
      <c r="T599" s="157" t="s">
        <v>1749</v>
      </c>
      <c r="U599" s="164" t="s">
        <v>2049</v>
      </c>
      <c r="V599" s="164" t="s">
        <v>4072</v>
      </c>
      <c r="X599" s="42"/>
      <c r="Y599" s="43"/>
      <c r="Z599" s="42"/>
      <c r="AA599" s="7"/>
      <c r="AB599" s="5"/>
      <c r="AC599" s="7"/>
      <c r="AD599" s="7"/>
      <c r="AE599" s="7"/>
      <c r="AF599" s="35"/>
      <c r="AG599" s="7"/>
      <c r="AH599" s="5"/>
      <c r="AI599" s="9"/>
      <c r="AJ599" s="9"/>
      <c r="AK599" s="9"/>
      <c r="AL599" s="5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7"/>
      <c r="BO599" s="5"/>
      <c r="BP599" s="5"/>
      <c r="BQ599" s="43"/>
      <c r="BR599" s="44"/>
      <c r="BS599" s="9"/>
      <c r="BT599" s="9"/>
      <c r="BU599" s="9"/>
      <c r="BV599" s="9"/>
      <c r="BW599" s="7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</row>
    <row r="600" spans="2:147" ht="18.75">
      <c r="B600" s="13"/>
      <c r="C600" s="31"/>
      <c r="D600" s="32"/>
      <c r="E600" s="56">
        <v>296920</v>
      </c>
      <c r="G600" s="54" t="s">
        <v>1887</v>
      </c>
      <c r="H600" s="54" t="s">
        <v>2794</v>
      </c>
      <c r="I600" s="54" t="s">
        <v>755</v>
      </c>
      <c r="J600" s="91"/>
      <c r="K600" s="91"/>
      <c r="L600" s="54" t="s">
        <v>755</v>
      </c>
      <c r="M600" s="91">
        <v>78758</v>
      </c>
      <c r="N600" s="100">
        <v>32</v>
      </c>
      <c r="O600" s="98">
        <v>2.3</v>
      </c>
      <c r="P600" s="57">
        <v>38863</v>
      </c>
      <c r="Q600" s="54"/>
      <c r="R600" s="31" t="s">
        <v>1600</v>
      </c>
      <c r="S600" s="92" t="s">
        <v>2795</v>
      </c>
      <c r="T600" s="92" t="s">
        <v>1749</v>
      </c>
      <c r="U600" s="92" t="s">
        <v>554</v>
      </c>
      <c r="V600" s="31" t="s">
        <v>1814</v>
      </c>
      <c r="X600" s="42"/>
      <c r="Y600" s="43"/>
      <c r="Z600" s="42"/>
      <c r="AA600" s="7"/>
      <c r="AB600" s="5"/>
      <c r="AC600" s="7"/>
      <c r="AD600" s="7"/>
      <c r="AE600" s="7"/>
      <c r="AF600" s="35"/>
      <c r="AG600" s="7"/>
      <c r="AH600" s="5"/>
      <c r="AI600" s="9"/>
      <c r="AJ600" s="9"/>
      <c r="AK600" s="9"/>
      <c r="AL600" s="5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7"/>
      <c r="BO600" s="5"/>
      <c r="BP600" s="5"/>
      <c r="BQ600" s="43"/>
      <c r="BR600" s="44"/>
      <c r="BS600" s="9"/>
      <c r="BT600" s="9"/>
      <c r="BU600" s="9"/>
      <c r="BV600" s="9"/>
      <c r="BW600" s="7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</row>
    <row r="601" spans="2:147" ht="18.75">
      <c r="B601" s="13"/>
      <c r="C601" s="31"/>
      <c r="D601" s="32"/>
      <c r="E601" s="67">
        <v>242051</v>
      </c>
      <c r="G601" s="67" t="s">
        <v>2716</v>
      </c>
      <c r="H601" s="66" t="s">
        <v>4133</v>
      </c>
      <c r="I601" s="13" t="s">
        <v>2270</v>
      </c>
      <c r="L601" s="13" t="s">
        <v>2079</v>
      </c>
      <c r="M601" s="31">
        <v>78705</v>
      </c>
      <c r="N601" s="31">
        <v>100</v>
      </c>
      <c r="O601" s="51">
        <v>1.17</v>
      </c>
      <c r="P601" s="68">
        <v>38247</v>
      </c>
      <c r="Q601" s="68">
        <v>38090</v>
      </c>
      <c r="R601" s="31" t="s">
        <v>2012</v>
      </c>
      <c r="S601" s="31" t="s">
        <v>2013</v>
      </c>
      <c r="T601" s="31" t="s">
        <v>2580</v>
      </c>
      <c r="U601" s="31" t="s">
        <v>3304</v>
      </c>
      <c r="V601" s="31" t="s">
        <v>3991</v>
      </c>
      <c r="X601" s="42"/>
      <c r="Y601" s="43"/>
      <c r="Z601" s="42"/>
      <c r="AA601" s="7"/>
      <c r="AB601" s="5"/>
      <c r="AC601" s="7"/>
      <c r="AD601" s="7"/>
      <c r="AE601" s="7"/>
      <c r="AF601" s="35"/>
      <c r="AG601" s="7"/>
      <c r="AH601" s="5"/>
      <c r="AI601" s="9"/>
      <c r="AJ601" s="9"/>
      <c r="AK601" s="9"/>
      <c r="AL601" s="5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7"/>
      <c r="BO601" s="5"/>
      <c r="BP601" s="5"/>
      <c r="BQ601" s="43"/>
      <c r="BR601" s="44"/>
      <c r="BS601" s="9"/>
      <c r="BT601" s="9"/>
      <c r="BU601" s="9"/>
      <c r="BV601" s="9"/>
      <c r="BW601" s="7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  <c r="EB601" s="9"/>
      <c r="EC601" s="9"/>
      <c r="ED601" s="9"/>
      <c r="EE601" s="9"/>
      <c r="EF601" s="9"/>
      <c r="EG601" s="9"/>
      <c r="EH601" s="9"/>
      <c r="EI601" s="9"/>
      <c r="EJ601" s="9"/>
      <c r="EK601" s="9"/>
      <c r="EL601" s="9"/>
      <c r="EM601" s="9"/>
      <c r="EN601" s="9"/>
      <c r="EO601" s="9"/>
      <c r="EP601" s="9"/>
      <c r="EQ601" s="9"/>
    </row>
    <row r="602" spans="2:147" ht="18.75">
      <c r="B602" s="13"/>
      <c r="C602" s="31"/>
      <c r="D602" s="32"/>
      <c r="E602" s="58">
        <v>249143</v>
      </c>
      <c r="G602" s="54" t="s">
        <v>2577</v>
      </c>
      <c r="H602" s="54" t="s">
        <v>3190</v>
      </c>
      <c r="I602" s="54" t="s">
        <v>3191</v>
      </c>
      <c r="J602" s="91"/>
      <c r="K602" s="91"/>
      <c r="L602" s="13" t="s">
        <v>3192</v>
      </c>
      <c r="M602" s="71">
        <v>78704</v>
      </c>
      <c r="N602" s="31">
        <v>52</v>
      </c>
      <c r="O602" s="51">
        <v>3.8</v>
      </c>
      <c r="P602" s="57">
        <v>38405</v>
      </c>
      <c r="Q602" s="57">
        <v>38491</v>
      </c>
      <c r="R602" s="31" t="s">
        <v>4328</v>
      </c>
      <c r="S602" s="31" t="s">
        <v>294</v>
      </c>
      <c r="T602" s="84" t="s">
        <v>295</v>
      </c>
      <c r="U602" s="31" t="s">
        <v>3304</v>
      </c>
      <c r="V602" s="31" t="s">
        <v>2447</v>
      </c>
      <c r="X602" s="42"/>
      <c r="Y602" s="43"/>
      <c r="Z602" s="42"/>
      <c r="AA602" s="7"/>
      <c r="AB602" s="5"/>
      <c r="AC602" s="7"/>
      <c r="AD602" s="7"/>
      <c r="AE602" s="7"/>
      <c r="AF602" s="35"/>
      <c r="AG602" s="7"/>
      <c r="AH602" s="5"/>
      <c r="AI602" s="9"/>
      <c r="AJ602" s="9"/>
      <c r="AK602" s="9"/>
      <c r="AL602" s="5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7"/>
      <c r="BO602" s="5"/>
      <c r="BP602" s="5"/>
      <c r="BQ602" s="43"/>
      <c r="BR602" s="44"/>
      <c r="BS602" s="9"/>
      <c r="BT602" s="9"/>
      <c r="BU602" s="9"/>
      <c r="BV602" s="9"/>
      <c r="BW602" s="7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  <c r="EB602" s="9"/>
      <c r="EC602" s="9"/>
      <c r="ED602" s="9"/>
      <c r="EE602" s="9"/>
      <c r="EF602" s="9"/>
      <c r="EG602" s="9"/>
      <c r="EH602" s="9"/>
      <c r="EI602" s="9"/>
      <c r="EJ602" s="9"/>
      <c r="EK602" s="9"/>
      <c r="EL602" s="9"/>
      <c r="EM602" s="9"/>
      <c r="EN602" s="9"/>
      <c r="EO602" s="9"/>
      <c r="EP602" s="9"/>
      <c r="EQ602" s="9"/>
    </row>
    <row r="603" spans="2:147" ht="18.75">
      <c r="B603" s="13"/>
      <c r="C603" s="31"/>
      <c r="D603" s="32"/>
      <c r="E603" s="124" t="s">
        <v>2944</v>
      </c>
      <c r="F603" s="13"/>
      <c r="G603" s="125" t="s">
        <v>4671</v>
      </c>
      <c r="H603" s="125" t="s">
        <v>5097</v>
      </c>
      <c r="I603" s="125" t="s">
        <v>2208</v>
      </c>
      <c r="J603" s="126">
        <v>3359888</v>
      </c>
      <c r="K603" s="126"/>
      <c r="L603" s="125"/>
      <c r="M603" s="126" t="s">
        <v>3923</v>
      </c>
      <c r="N603" s="126">
        <v>134</v>
      </c>
      <c r="O603" s="130">
        <v>6.348</v>
      </c>
      <c r="P603" s="127">
        <v>39602</v>
      </c>
      <c r="Q603" s="127">
        <v>40246</v>
      </c>
      <c r="R603" s="126" t="s">
        <v>2294</v>
      </c>
      <c r="S603" s="126" t="s">
        <v>779</v>
      </c>
      <c r="T603" s="31" t="s">
        <v>2229</v>
      </c>
      <c r="U603" s="92" t="s">
        <v>554</v>
      </c>
      <c r="V603" s="31" t="s">
        <v>266</v>
      </c>
      <c r="X603" s="42"/>
      <c r="Y603" s="43"/>
      <c r="Z603" s="42"/>
      <c r="AA603" s="7"/>
      <c r="AB603" s="5"/>
      <c r="AC603" s="7"/>
      <c r="AD603" s="7"/>
      <c r="AE603" s="7"/>
      <c r="AF603" s="35"/>
      <c r="AG603" s="7"/>
      <c r="AH603" s="5"/>
      <c r="AI603" s="9"/>
      <c r="AJ603" s="9"/>
      <c r="AK603" s="9"/>
      <c r="AL603" s="5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7"/>
      <c r="BO603" s="5"/>
      <c r="BP603" s="5"/>
      <c r="BQ603" s="43"/>
      <c r="BR603" s="44"/>
      <c r="BS603" s="9"/>
      <c r="BT603" s="9"/>
      <c r="BU603" s="9"/>
      <c r="BV603" s="9"/>
      <c r="BW603" s="7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  <c r="EB603" s="9"/>
      <c r="EC603" s="9"/>
      <c r="ED603" s="9"/>
      <c r="EE603" s="9"/>
      <c r="EF603" s="9"/>
      <c r="EG603" s="9"/>
      <c r="EH603" s="9"/>
      <c r="EI603" s="9"/>
      <c r="EJ603" s="9"/>
      <c r="EK603" s="9"/>
      <c r="EL603" s="9"/>
      <c r="EM603" s="9"/>
      <c r="EN603" s="9"/>
      <c r="EO603" s="9"/>
      <c r="EP603" s="9"/>
      <c r="EQ603" s="9"/>
    </row>
    <row r="604" spans="2:147" ht="18.75">
      <c r="B604" s="13"/>
      <c r="C604" s="31"/>
      <c r="D604" s="32"/>
      <c r="E604" s="153">
        <v>11482870</v>
      </c>
      <c r="F604" s="154"/>
      <c r="G604" s="155" t="s">
        <v>5632</v>
      </c>
      <c r="H604" s="155" t="s">
        <v>5630</v>
      </c>
      <c r="I604" s="155" t="s">
        <v>5631</v>
      </c>
      <c r="J604" s="156">
        <v>247654</v>
      </c>
      <c r="K604" s="154"/>
      <c r="L604" s="154"/>
      <c r="M604" s="156" t="s">
        <v>4151</v>
      </c>
      <c r="N604" s="157">
        <v>34</v>
      </c>
      <c r="O604" s="160">
        <v>0.92</v>
      </c>
      <c r="P604" s="158">
        <v>42410</v>
      </c>
      <c r="Q604" s="155"/>
      <c r="R604" s="157" t="s">
        <v>4076</v>
      </c>
      <c r="S604" s="156" t="s">
        <v>126</v>
      </c>
      <c r="T604" s="156" t="s">
        <v>1970</v>
      </c>
      <c r="U604" s="156" t="s">
        <v>907</v>
      </c>
      <c r="V604" s="157" t="s">
        <v>5698</v>
      </c>
      <c r="X604" s="42"/>
      <c r="Y604" s="43"/>
      <c r="Z604" s="42"/>
      <c r="AA604" s="7"/>
      <c r="AB604" s="5"/>
      <c r="AC604" s="7"/>
      <c r="AD604" s="7"/>
      <c r="AE604" s="7"/>
      <c r="AF604" s="35"/>
      <c r="AG604" s="7"/>
      <c r="AH604" s="5"/>
      <c r="AI604" s="9"/>
      <c r="AJ604" s="9"/>
      <c r="AK604" s="9"/>
      <c r="AL604" s="5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7"/>
      <c r="BO604" s="5"/>
      <c r="BP604" s="5"/>
      <c r="BQ604" s="43"/>
      <c r="BR604" s="44"/>
      <c r="BS604" s="9"/>
      <c r="BT604" s="9"/>
      <c r="BU604" s="9"/>
      <c r="BV604" s="9"/>
      <c r="BW604" s="7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  <c r="EB604" s="9"/>
      <c r="EC604" s="9"/>
      <c r="ED604" s="9"/>
      <c r="EE604" s="9"/>
      <c r="EF604" s="9"/>
      <c r="EG604" s="9"/>
      <c r="EH604" s="9"/>
      <c r="EI604" s="9"/>
      <c r="EJ604" s="9"/>
      <c r="EK604" s="9"/>
      <c r="EL604" s="9"/>
      <c r="EM604" s="9"/>
      <c r="EN604" s="9"/>
      <c r="EO604" s="9"/>
      <c r="EP604" s="9"/>
      <c r="EQ604" s="9"/>
    </row>
    <row r="605" spans="2:147" ht="18.75">
      <c r="B605" s="13"/>
      <c r="C605" s="31"/>
      <c r="D605" s="32"/>
      <c r="E605" s="153">
        <v>11405504</v>
      </c>
      <c r="F605" s="154"/>
      <c r="G605" s="155" t="s">
        <v>5482</v>
      </c>
      <c r="H605" s="155" t="s">
        <v>5483</v>
      </c>
      <c r="I605" s="155" t="s">
        <v>5481</v>
      </c>
      <c r="J605" s="156">
        <v>3119510</v>
      </c>
      <c r="K605" s="154"/>
      <c r="L605" s="154"/>
      <c r="M605" s="156" t="s">
        <v>2778</v>
      </c>
      <c r="N605" s="156">
        <v>7</v>
      </c>
      <c r="O605" s="160">
        <v>1.65</v>
      </c>
      <c r="P605" s="158">
        <v>42240</v>
      </c>
      <c r="Q605" s="158">
        <v>42633</v>
      </c>
      <c r="R605" s="156" t="s">
        <v>1871</v>
      </c>
      <c r="S605" s="156" t="s">
        <v>5525</v>
      </c>
      <c r="T605" s="156" t="s">
        <v>5357</v>
      </c>
      <c r="U605" s="156" t="s">
        <v>906</v>
      </c>
      <c r="V605" s="157" t="s">
        <v>5568</v>
      </c>
      <c r="X605" s="42"/>
      <c r="Y605" s="43"/>
      <c r="Z605" s="42"/>
      <c r="AA605" s="7"/>
      <c r="AB605" s="5"/>
      <c r="AC605" s="7"/>
      <c r="AD605" s="7"/>
      <c r="AE605" s="7"/>
      <c r="AF605" s="35"/>
      <c r="AG605" s="7"/>
      <c r="AH605" s="5"/>
      <c r="AI605" s="9"/>
      <c r="AJ605" s="9"/>
      <c r="AK605" s="9"/>
      <c r="AL605" s="5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7"/>
      <c r="BO605" s="5"/>
      <c r="BP605" s="5"/>
      <c r="BQ605" s="43"/>
      <c r="BR605" s="44"/>
      <c r="BS605" s="9"/>
      <c r="BT605" s="9"/>
      <c r="BU605" s="9"/>
      <c r="BV605" s="9"/>
      <c r="BW605" s="7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  <c r="EB605" s="9"/>
      <c r="EC605" s="9"/>
      <c r="ED605" s="9"/>
      <c r="EE605" s="9"/>
      <c r="EF605" s="9"/>
      <c r="EG605" s="9"/>
      <c r="EH605" s="9"/>
      <c r="EI605" s="9"/>
      <c r="EJ605" s="9"/>
      <c r="EK605" s="9"/>
      <c r="EL605" s="9"/>
      <c r="EM605" s="9"/>
      <c r="EN605" s="9"/>
      <c r="EO605" s="9"/>
      <c r="EP605" s="9"/>
      <c r="EQ605" s="9"/>
    </row>
    <row r="606" spans="2:147" ht="18.75">
      <c r="B606" s="13"/>
      <c r="C606" s="124"/>
      <c r="D606" s="32"/>
      <c r="E606" s="32">
        <v>175449</v>
      </c>
      <c r="G606" s="13" t="s">
        <v>3393</v>
      </c>
      <c r="H606" s="13" t="s">
        <v>3830</v>
      </c>
      <c r="I606" s="13" t="s">
        <v>1038</v>
      </c>
      <c r="L606" s="13" t="s">
        <v>3394</v>
      </c>
      <c r="M606" s="31">
        <v>78723</v>
      </c>
      <c r="N606" s="40">
        <v>11</v>
      </c>
      <c r="O606" s="51">
        <v>1.945</v>
      </c>
      <c r="P606" s="30">
        <v>37060</v>
      </c>
      <c r="Q606" s="30">
        <v>37300</v>
      </c>
      <c r="R606" s="31" t="s">
        <v>745</v>
      </c>
      <c r="S606" s="31" t="s">
        <v>3395</v>
      </c>
      <c r="T606" s="31" t="s">
        <v>3396</v>
      </c>
      <c r="U606" s="31" t="s">
        <v>3304</v>
      </c>
      <c r="V606" s="31" t="s">
        <v>1082</v>
      </c>
      <c r="X606" s="42"/>
      <c r="Y606" s="43"/>
      <c r="Z606" s="42"/>
      <c r="AA606" s="7"/>
      <c r="AB606" s="5"/>
      <c r="AC606" s="7"/>
      <c r="AD606" s="7"/>
      <c r="AE606" s="7"/>
      <c r="AF606" s="35"/>
      <c r="AG606" s="7"/>
      <c r="AH606" s="5"/>
      <c r="AI606" s="9"/>
      <c r="AJ606" s="9"/>
      <c r="AK606" s="9"/>
      <c r="AL606" s="5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7"/>
      <c r="BO606" s="5"/>
      <c r="BP606" s="5"/>
      <c r="BQ606" s="43"/>
      <c r="BR606" s="44"/>
      <c r="BS606" s="9"/>
      <c r="BT606" s="9"/>
      <c r="BU606" s="9"/>
      <c r="BV606" s="9"/>
      <c r="BW606" s="7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  <c r="EB606" s="9"/>
      <c r="EC606" s="9"/>
      <c r="ED606" s="9"/>
      <c r="EE606" s="9"/>
      <c r="EF606" s="9"/>
      <c r="EG606" s="9"/>
      <c r="EH606" s="9"/>
      <c r="EI606" s="9"/>
      <c r="EJ606" s="9"/>
      <c r="EK606" s="9"/>
      <c r="EL606" s="9"/>
      <c r="EM606" s="9"/>
      <c r="EN606" s="9"/>
      <c r="EO606" s="9"/>
      <c r="EP606" s="9"/>
      <c r="EQ606" s="9"/>
    </row>
    <row r="607" spans="2:147" ht="18.75">
      <c r="B607" s="13"/>
      <c r="C607" s="31"/>
      <c r="D607" s="32"/>
      <c r="E607" s="153">
        <v>11341403</v>
      </c>
      <c r="F607" s="154"/>
      <c r="G607" s="155" t="s">
        <v>5414</v>
      </c>
      <c r="H607" s="155" t="s">
        <v>5446</v>
      </c>
      <c r="I607" s="155" t="s">
        <v>5413</v>
      </c>
      <c r="J607" s="156">
        <v>5189963</v>
      </c>
      <c r="K607" s="154"/>
      <c r="L607" s="154"/>
      <c r="M607" s="156" t="s">
        <v>4151</v>
      </c>
      <c r="N607" s="157">
        <v>16</v>
      </c>
      <c r="O607" s="160">
        <v>0.66</v>
      </c>
      <c r="P607" s="158">
        <v>42125</v>
      </c>
      <c r="Q607" s="154"/>
      <c r="R607" s="157" t="s">
        <v>4076</v>
      </c>
      <c r="S607" s="156" t="s">
        <v>5447</v>
      </c>
      <c r="T607" s="156" t="s">
        <v>523</v>
      </c>
      <c r="U607" s="156" t="s">
        <v>2754</v>
      </c>
      <c r="V607" s="164" t="s">
        <v>5462</v>
      </c>
      <c r="X607" s="42"/>
      <c r="Y607" s="43"/>
      <c r="Z607" s="42"/>
      <c r="AA607" s="7"/>
      <c r="AB607" s="5"/>
      <c r="AC607" s="7"/>
      <c r="AD607" s="7"/>
      <c r="AE607" s="7"/>
      <c r="AF607" s="35"/>
      <c r="AG607" s="7"/>
      <c r="AH607" s="5"/>
      <c r="AI607" s="9"/>
      <c r="AJ607" s="9"/>
      <c r="AK607" s="9"/>
      <c r="AL607" s="5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7"/>
      <c r="BO607" s="5"/>
      <c r="BP607" s="5"/>
      <c r="BQ607" s="43"/>
      <c r="BR607" s="44"/>
      <c r="BS607" s="9"/>
      <c r="BT607" s="9"/>
      <c r="BU607" s="9"/>
      <c r="BV607" s="9"/>
      <c r="BW607" s="7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  <c r="EB607" s="9"/>
      <c r="EC607" s="9"/>
      <c r="ED607" s="9"/>
      <c r="EE607" s="9"/>
      <c r="EF607" s="9"/>
      <c r="EG607" s="9"/>
      <c r="EH607" s="9"/>
      <c r="EI607" s="9"/>
      <c r="EJ607" s="9"/>
      <c r="EK607" s="9"/>
      <c r="EL607" s="9"/>
      <c r="EM607" s="9"/>
      <c r="EN607" s="9"/>
      <c r="EO607" s="9"/>
      <c r="EP607" s="9"/>
      <c r="EQ607" s="9"/>
    </row>
    <row r="608" spans="1:147" ht="18.75">
      <c r="A608" s="124"/>
      <c r="B608" s="13"/>
      <c r="C608" s="125"/>
      <c r="D608" s="32"/>
      <c r="E608" s="153">
        <v>10707153</v>
      </c>
      <c r="F608" s="154"/>
      <c r="G608" s="155" t="s">
        <v>1857</v>
      </c>
      <c r="H608" s="155" t="s">
        <v>4705</v>
      </c>
      <c r="I608" s="155" t="s">
        <v>4105</v>
      </c>
      <c r="J608" s="156">
        <v>613660</v>
      </c>
      <c r="K608" s="155"/>
      <c r="L608" s="154"/>
      <c r="M608" s="156" t="s">
        <v>4151</v>
      </c>
      <c r="N608" s="157">
        <v>248</v>
      </c>
      <c r="O608" s="160">
        <v>5.6</v>
      </c>
      <c r="P608" s="158">
        <v>40926</v>
      </c>
      <c r="Q608" s="158">
        <v>41184</v>
      </c>
      <c r="R608" s="156" t="s">
        <v>259</v>
      </c>
      <c r="S608" s="156" t="s">
        <v>352</v>
      </c>
      <c r="T608" s="156" t="s">
        <v>119</v>
      </c>
      <c r="U608" s="31" t="s">
        <v>3304</v>
      </c>
      <c r="V608" s="157" t="s">
        <v>4391</v>
      </c>
      <c r="X608" s="42"/>
      <c r="Y608" s="43"/>
      <c r="Z608" s="42"/>
      <c r="AA608" s="7"/>
      <c r="AB608" s="5"/>
      <c r="AC608" s="7"/>
      <c r="AD608" s="7"/>
      <c r="AE608" s="7"/>
      <c r="AF608" s="35"/>
      <c r="AG608" s="7"/>
      <c r="AH608" s="5"/>
      <c r="AI608" s="9"/>
      <c r="AJ608" s="9"/>
      <c r="AK608" s="9"/>
      <c r="AL608" s="5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7"/>
      <c r="BO608" s="5"/>
      <c r="BP608" s="5"/>
      <c r="BQ608" s="43"/>
      <c r="BR608" s="44"/>
      <c r="BS608" s="9"/>
      <c r="BT608" s="9"/>
      <c r="BU608" s="9"/>
      <c r="BV608" s="9"/>
      <c r="BW608" s="7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  <c r="EB608" s="9"/>
      <c r="EC608" s="9"/>
      <c r="ED608" s="9"/>
      <c r="EE608" s="9"/>
      <c r="EF608" s="9"/>
      <c r="EG608" s="9"/>
      <c r="EH608" s="9"/>
      <c r="EI608" s="9"/>
      <c r="EJ608" s="9"/>
      <c r="EK608" s="9"/>
      <c r="EL608" s="9"/>
      <c r="EM608" s="9"/>
      <c r="EN608" s="9"/>
      <c r="EO608" s="9"/>
      <c r="EP608" s="9"/>
      <c r="EQ608" s="9"/>
    </row>
    <row r="609" spans="1:147" ht="18.75">
      <c r="A609" s="124"/>
      <c r="B609" s="13"/>
      <c r="C609" s="125"/>
      <c r="D609" s="32"/>
      <c r="E609" s="32">
        <v>150505</v>
      </c>
      <c r="G609" s="13" t="s">
        <v>3035</v>
      </c>
      <c r="H609" s="13" t="s">
        <v>1239</v>
      </c>
      <c r="I609" s="13" t="s">
        <v>1419</v>
      </c>
      <c r="L609" s="13" t="s">
        <v>2056</v>
      </c>
      <c r="M609" s="31">
        <v>78726</v>
      </c>
      <c r="N609" s="40">
        <v>332</v>
      </c>
      <c r="O609" s="51">
        <v>12.2</v>
      </c>
      <c r="P609" s="30">
        <v>36699</v>
      </c>
      <c r="Q609" s="30">
        <v>36875</v>
      </c>
      <c r="R609" s="30"/>
      <c r="S609" s="31" t="s">
        <v>3036</v>
      </c>
      <c r="T609" s="31" t="s">
        <v>679</v>
      </c>
      <c r="U609" s="31" t="s">
        <v>3304</v>
      </c>
      <c r="V609" s="31" t="s">
        <v>4234</v>
      </c>
      <c r="X609" s="42"/>
      <c r="Y609" s="43"/>
      <c r="Z609" s="42"/>
      <c r="AA609" s="7"/>
      <c r="AB609" s="5"/>
      <c r="AC609" s="7"/>
      <c r="AD609" s="7"/>
      <c r="AE609" s="7"/>
      <c r="AF609" s="35"/>
      <c r="AG609" s="7"/>
      <c r="AH609" s="5"/>
      <c r="AI609" s="9"/>
      <c r="AJ609" s="9"/>
      <c r="AK609" s="9"/>
      <c r="AL609" s="5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7"/>
      <c r="BO609" s="5"/>
      <c r="BP609" s="5"/>
      <c r="BQ609" s="43"/>
      <c r="BR609" s="44"/>
      <c r="BS609" s="9"/>
      <c r="BT609" s="9"/>
      <c r="BU609" s="9"/>
      <c r="BV609" s="9"/>
      <c r="BW609" s="7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  <c r="EB609" s="9"/>
      <c r="EC609" s="9"/>
      <c r="ED609" s="9"/>
      <c r="EE609" s="9"/>
      <c r="EF609" s="9"/>
      <c r="EG609" s="9"/>
      <c r="EH609" s="9"/>
      <c r="EI609" s="9"/>
      <c r="EJ609" s="9"/>
      <c r="EK609" s="9"/>
      <c r="EL609" s="9"/>
      <c r="EM609" s="9"/>
      <c r="EN609" s="9"/>
      <c r="EO609" s="9"/>
      <c r="EP609" s="9"/>
      <c r="EQ609" s="9"/>
    </row>
    <row r="610" spans="2:147" ht="18.75">
      <c r="B610" s="13"/>
      <c r="C610" s="31"/>
      <c r="D610" s="32"/>
      <c r="E610" s="124">
        <v>10835981</v>
      </c>
      <c r="F610" s="125"/>
      <c r="G610" s="125" t="s">
        <v>4511</v>
      </c>
      <c r="H610" s="125" t="s">
        <v>4512</v>
      </c>
      <c r="I610" s="125" t="s">
        <v>4510</v>
      </c>
      <c r="J610" s="126">
        <v>3046515</v>
      </c>
      <c r="K610" s="125"/>
      <c r="M610" s="126" t="s">
        <v>3926</v>
      </c>
      <c r="N610" s="31">
        <v>374</v>
      </c>
      <c r="O610" s="130">
        <v>23.6</v>
      </c>
      <c r="P610" s="127">
        <v>41183</v>
      </c>
      <c r="Q610" s="127">
        <v>41474</v>
      </c>
      <c r="R610" s="31" t="s">
        <v>1871</v>
      </c>
      <c r="S610" s="126" t="s">
        <v>4515</v>
      </c>
      <c r="T610" s="126" t="s">
        <v>4514</v>
      </c>
      <c r="U610" s="92" t="s">
        <v>3304</v>
      </c>
      <c r="V610" s="31" t="s">
        <v>4519</v>
      </c>
      <c r="X610" s="42"/>
      <c r="Y610" s="43"/>
      <c r="Z610" s="42"/>
      <c r="AA610" s="7"/>
      <c r="AB610" s="5"/>
      <c r="AC610" s="7"/>
      <c r="AD610" s="7"/>
      <c r="AE610" s="7"/>
      <c r="AF610" s="35"/>
      <c r="AG610" s="7"/>
      <c r="AH610" s="5"/>
      <c r="AI610" s="9"/>
      <c r="AJ610" s="9"/>
      <c r="AK610" s="9"/>
      <c r="AL610" s="5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7"/>
      <c r="BO610" s="5"/>
      <c r="BP610" s="5"/>
      <c r="BQ610" s="43"/>
      <c r="BR610" s="44"/>
      <c r="BS610" s="9"/>
      <c r="BT610" s="9"/>
      <c r="BU610" s="9"/>
      <c r="BV610" s="9"/>
      <c r="BW610" s="7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  <c r="EB610" s="9"/>
      <c r="EC610" s="9"/>
      <c r="ED610" s="9"/>
      <c r="EE610" s="9"/>
      <c r="EF610" s="9"/>
      <c r="EG610" s="9"/>
      <c r="EH610" s="9"/>
      <c r="EI610" s="9"/>
      <c r="EJ610" s="9"/>
      <c r="EK610" s="9"/>
      <c r="EL610" s="9"/>
      <c r="EM610" s="9"/>
      <c r="EN610" s="9"/>
      <c r="EO610" s="9"/>
      <c r="EP610" s="9"/>
      <c r="EQ610" s="9"/>
    </row>
    <row r="611" spans="2:147" ht="18.75">
      <c r="B611" s="13"/>
      <c r="C611" s="31"/>
      <c r="D611" s="32"/>
      <c r="E611" s="61">
        <v>173734</v>
      </c>
      <c r="G611" s="13" t="s">
        <v>1083</v>
      </c>
      <c r="H611" s="13" t="s">
        <v>3803</v>
      </c>
      <c r="I611" s="13" t="s">
        <v>748</v>
      </c>
      <c r="L611" s="13" t="s">
        <v>2656</v>
      </c>
      <c r="M611" s="31">
        <v>78732</v>
      </c>
      <c r="N611" s="40">
        <v>504</v>
      </c>
      <c r="O611" s="51">
        <v>116.77</v>
      </c>
      <c r="P611" s="30">
        <v>37008</v>
      </c>
      <c r="Q611" s="30">
        <v>37244</v>
      </c>
      <c r="R611" s="30"/>
      <c r="S611" s="31" t="s">
        <v>749</v>
      </c>
      <c r="T611" s="31" t="s">
        <v>750</v>
      </c>
      <c r="U611" s="31" t="s">
        <v>3304</v>
      </c>
      <c r="V611" s="31" t="s">
        <v>1082</v>
      </c>
      <c r="X611" s="42"/>
      <c r="Y611" s="43"/>
      <c r="Z611" s="42"/>
      <c r="AA611" s="7"/>
      <c r="AB611" s="5"/>
      <c r="AC611" s="7"/>
      <c r="AD611" s="7"/>
      <c r="AE611" s="7"/>
      <c r="AF611" s="35"/>
      <c r="AG611" s="7"/>
      <c r="AH611" s="5"/>
      <c r="AI611" s="9"/>
      <c r="AJ611" s="9"/>
      <c r="AK611" s="9"/>
      <c r="AL611" s="5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7"/>
      <c r="BO611" s="5"/>
      <c r="BP611" s="5"/>
      <c r="BQ611" s="43"/>
      <c r="BR611" s="44"/>
      <c r="BS611" s="9"/>
      <c r="BT611" s="9"/>
      <c r="BU611" s="9"/>
      <c r="BV611" s="9"/>
      <c r="BW611" s="7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  <c r="EB611" s="9"/>
      <c r="EC611" s="9"/>
      <c r="ED611" s="9"/>
      <c r="EE611" s="9"/>
      <c r="EF611" s="9"/>
      <c r="EG611" s="9"/>
      <c r="EH611" s="9"/>
      <c r="EI611" s="9"/>
      <c r="EJ611" s="9"/>
      <c r="EK611" s="9"/>
      <c r="EL611" s="9"/>
      <c r="EM611" s="9"/>
      <c r="EN611" s="9"/>
      <c r="EO611" s="9"/>
      <c r="EP611" s="9"/>
      <c r="EQ611" s="9"/>
    </row>
    <row r="612" spans="2:147" ht="18.75">
      <c r="B612" s="13"/>
      <c r="C612" s="31"/>
      <c r="D612" s="32"/>
      <c r="E612" s="124">
        <v>11275860</v>
      </c>
      <c r="F612" s="13"/>
      <c r="G612" s="125" t="s">
        <v>5289</v>
      </c>
      <c r="H612" s="125" t="s">
        <v>5291</v>
      </c>
      <c r="I612" s="125" t="s">
        <v>5290</v>
      </c>
      <c r="J612" s="125">
        <v>5088923</v>
      </c>
      <c r="K612" s="13"/>
      <c r="M612" s="126" t="s">
        <v>4488</v>
      </c>
      <c r="N612" s="31">
        <v>445</v>
      </c>
      <c r="O612" s="130">
        <v>25.001</v>
      </c>
      <c r="P612" s="127">
        <v>42017</v>
      </c>
      <c r="Q612" s="127">
        <v>42345</v>
      </c>
      <c r="R612" s="31" t="s">
        <v>4076</v>
      </c>
      <c r="S612" s="126" t="s">
        <v>5338</v>
      </c>
      <c r="T612" s="126" t="s">
        <v>5339</v>
      </c>
      <c r="U612" s="126" t="s">
        <v>906</v>
      </c>
      <c r="V612" s="31" t="s">
        <v>5386</v>
      </c>
      <c r="X612" s="42"/>
      <c r="Y612" s="43"/>
      <c r="Z612" s="42"/>
      <c r="AA612" s="7"/>
      <c r="AB612" s="5"/>
      <c r="AC612" s="7"/>
      <c r="AD612" s="7"/>
      <c r="AE612" s="7"/>
      <c r="AF612" s="35"/>
      <c r="AG612" s="7"/>
      <c r="AH612" s="5"/>
      <c r="AI612" s="9"/>
      <c r="AJ612" s="9"/>
      <c r="AK612" s="9"/>
      <c r="AL612" s="5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7"/>
      <c r="BO612" s="5"/>
      <c r="BP612" s="5"/>
      <c r="BQ612" s="43"/>
      <c r="BR612" s="44"/>
      <c r="BS612" s="9"/>
      <c r="BT612" s="9"/>
      <c r="BU612" s="9"/>
      <c r="BV612" s="9"/>
      <c r="BW612" s="7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  <c r="EB612" s="9"/>
      <c r="EC612" s="9"/>
      <c r="ED612" s="9"/>
      <c r="EE612" s="9"/>
      <c r="EF612" s="9"/>
      <c r="EG612" s="9"/>
      <c r="EH612" s="9"/>
      <c r="EI612" s="9"/>
      <c r="EJ612" s="9"/>
      <c r="EK612" s="9"/>
      <c r="EL612" s="9"/>
      <c r="EM612" s="9"/>
      <c r="EN612" s="9"/>
      <c r="EO612" s="9"/>
      <c r="EP612" s="9"/>
      <c r="EQ612" s="9"/>
    </row>
    <row r="613" spans="2:147" ht="18.75">
      <c r="B613" s="13"/>
      <c r="C613" s="31"/>
      <c r="D613" s="32"/>
      <c r="E613" s="124" t="s">
        <v>4527</v>
      </c>
      <c r="F613" s="13"/>
      <c r="G613" s="125" t="s">
        <v>194</v>
      </c>
      <c r="H613" s="125" t="s">
        <v>5995</v>
      </c>
      <c r="I613" s="125" t="s">
        <v>193</v>
      </c>
      <c r="J613" s="126">
        <v>3355651</v>
      </c>
      <c r="K613" s="13"/>
      <c r="M613" s="126" t="s">
        <v>4283</v>
      </c>
      <c r="N613" s="31">
        <v>372</v>
      </c>
      <c r="O613" s="130">
        <v>29.25</v>
      </c>
      <c r="P613" s="127">
        <v>40661</v>
      </c>
      <c r="Q613" s="127">
        <v>41018</v>
      </c>
      <c r="R613" s="126" t="s">
        <v>4328</v>
      </c>
      <c r="S613" s="126" t="s">
        <v>2684</v>
      </c>
      <c r="T613" s="126" t="s">
        <v>222</v>
      </c>
      <c r="U613" s="31" t="s">
        <v>3304</v>
      </c>
      <c r="V613" s="31" t="s">
        <v>3129</v>
      </c>
      <c r="X613" s="42"/>
      <c r="Y613" s="43"/>
      <c r="Z613" s="42"/>
      <c r="AA613" s="7"/>
      <c r="AB613" s="5"/>
      <c r="AC613" s="7"/>
      <c r="AD613" s="7"/>
      <c r="AE613" s="7"/>
      <c r="AF613" s="35"/>
      <c r="AG613" s="7"/>
      <c r="AH613" s="5"/>
      <c r="AI613" s="9"/>
      <c r="AJ613" s="9"/>
      <c r="AK613" s="9"/>
      <c r="AL613" s="5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7"/>
      <c r="BO613" s="5"/>
      <c r="BP613" s="5"/>
      <c r="BQ613" s="43"/>
      <c r="BR613" s="44"/>
      <c r="BS613" s="9"/>
      <c r="BT613" s="9"/>
      <c r="BU613" s="9"/>
      <c r="BV613" s="9"/>
      <c r="BW613" s="7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  <c r="EB613" s="9"/>
      <c r="EC613" s="9"/>
      <c r="ED613" s="9"/>
      <c r="EE613" s="9"/>
      <c r="EF613" s="9"/>
      <c r="EG613" s="9"/>
      <c r="EH613" s="9"/>
      <c r="EI613" s="9"/>
      <c r="EJ613" s="9"/>
      <c r="EK613" s="9"/>
      <c r="EL613" s="9"/>
      <c r="EM613" s="9"/>
      <c r="EN613" s="9"/>
      <c r="EO613" s="9"/>
      <c r="EP613" s="9"/>
      <c r="EQ613" s="9"/>
    </row>
    <row r="614" spans="1:147" ht="18.75">
      <c r="A614" s="124"/>
      <c r="B614" s="13"/>
      <c r="C614" s="125"/>
      <c r="D614" s="32"/>
      <c r="E614" s="124" t="s">
        <v>5259</v>
      </c>
      <c r="F614" s="13"/>
      <c r="G614" s="125" t="s">
        <v>5241</v>
      </c>
      <c r="H614" s="125" t="s">
        <v>5996</v>
      </c>
      <c r="I614" s="125" t="s">
        <v>193</v>
      </c>
      <c r="J614" s="126">
        <v>3355651</v>
      </c>
      <c r="K614" s="13"/>
      <c r="M614" s="126" t="s">
        <v>4283</v>
      </c>
      <c r="N614" s="4">
        <v>326</v>
      </c>
      <c r="O614" s="130">
        <v>37.51</v>
      </c>
      <c r="P614" s="127">
        <v>41305</v>
      </c>
      <c r="Q614" s="127">
        <v>41639</v>
      </c>
      <c r="R614" s="126" t="s">
        <v>1028</v>
      </c>
      <c r="S614" s="126" t="s">
        <v>1875</v>
      </c>
      <c r="T614" s="126" t="s">
        <v>2222</v>
      </c>
      <c r="U614" s="31" t="s">
        <v>3304</v>
      </c>
      <c r="V614" s="31" t="s">
        <v>4707</v>
      </c>
      <c r="X614" s="42"/>
      <c r="Y614" s="43"/>
      <c r="Z614" s="42"/>
      <c r="AA614" s="7"/>
      <c r="AB614" s="5"/>
      <c r="AC614" s="7"/>
      <c r="AD614" s="7"/>
      <c r="AE614" s="7"/>
      <c r="AF614" s="35"/>
      <c r="AG614" s="7"/>
      <c r="AH614" s="5"/>
      <c r="AI614" s="9"/>
      <c r="AJ614" s="9"/>
      <c r="AK614" s="9"/>
      <c r="AL614" s="5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7"/>
      <c r="BO614" s="5"/>
      <c r="BP614" s="5"/>
      <c r="BQ614" s="43"/>
      <c r="BR614" s="44"/>
      <c r="BS614" s="9"/>
      <c r="BT614" s="9"/>
      <c r="BU614" s="9"/>
      <c r="BV614" s="9"/>
      <c r="BW614" s="7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  <c r="EB614" s="9"/>
      <c r="EC614" s="9"/>
      <c r="ED614" s="9"/>
      <c r="EE614" s="9"/>
      <c r="EF614" s="9"/>
      <c r="EG614" s="9"/>
      <c r="EH614" s="9"/>
      <c r="EI614" s="9"/>
      <c r="EJ614" s="9"/>
      <c r="EK614" s="9"/>
      <c r="EL614" s="9"/>
      <c r="EM614" s="9"/>
      <c r="EN614" s="9"/>
      <c r="EO614" s="9"/>
      <c r="EP614" s="9"/>
      <c r="EQ614" s="9"/>
    </row>
    <row r="615" spans="1:147" ht="18.75">
      <c r="A615" s="124"/>
      <c r="B615" s="13"/>
      <c r="C615" s="125"/>
      <c r="D615" s="32"/>
      <c r="E615" s="153">
        <v>11459011</v>
      </c>
      <c r="F615" s="154"/>
      <c r="G615" s="155" t="s">
        <v>5737</v>
      </c>
      <c r="H615" s="154" t="s">
        <v>5997</v>
      </c>
      <c r="I615" s="155" t="s">
        <v>5738</v>
      </c>
      <c r="J615" s="156">
        <v>794564</v>
      </c>
      <c r="K615" s="154"/>
      <c r="L615" s="154"/>
      <c r="M615" s="156" t="s">
        <v>4283</v>
      </c>
      <c r="N615" s="157">
        <v>372</v>
      </c>
      <c r="O615" s="163">
        <v>38.75</v>
      </c>
      <c r="P615" s="158">
        <v>42349</v>
      </c>
      <c r="Q615" s="155"/>
      <c r="R615" s="156" t="s">
        <v>5251</v>
      </c>
      <c r="S615" s="156" t="s">
        <v>5438</v>
      </c>
      <c r="T615" s="156" t="s">
        <v>2222</v>
      </c>
      <c r="U615" s="156" t="s">
        <v>907</v>
      </c>
      <c r="V615" s="164" t="s">
        <v>5699</v>
      </c>
      <c r="X615" s="42"/>
      <c r="Y615" s="43"/>
      <c r="Z615" s="42"/>
      <c r="AA615" s="7"/>
      <c r="AB615" s="5"/>
      <c r="AC615" s="7"/>
      <c r="AD615" s="7"/>
      <c r="AE615" s="7"/>
      <c r="AF615" s="35"/>
      <c r="AG615" s="7"/>
      <c r="AH615" s="5"/>
      <c r="AI615" s="9"/>
      <c r="AJ615" s="9"/>
      <c r="AK615" s="9"/>
      <c r="AL615" s="5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7"/>
      <c r="BO615" s="5"/>
      <c r="BP615" s="5"/>
      <c r="BQ615" s="43"/>
      <c r="BR615" s="44"/>
      <c r="BS615" s="9"/>
      <c r="BT615" s="9"/>
      <c r="BU615" s="9"/>
      <c r="BV615" s="9"/>
      <c r="BW615" s="7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  <c r="EB615" s="9"/>
      <c r="EC615" s="9"/>
      <c r="ED615" s="9"/>
      <c r="EE615" s="9"/>
      <c r="EF615" s="9"/>
      <c r="EG615" s="9"/>
      <c r="EH615" s="9"/>
      <c r="EI615" s="9"/>
      <c r="EJ615" s="9"/>
      <c r="EK615" s="9"/>
      <c r="EL615" s="9"/>
      <c r="EM615" s="9"/>
      <c r="EN615" s="9"/>
      <c r="EO615" s="9"/>
      <c r="EP615" s="9"/>
      <c r="EQ615" s="9"/>
    </row>
    <row r="616" spans="2:147" ht="18.75">
      <c r="B616" s="13"/>
      <c r="C616" s="31"/>
      <c r="D616" s="32"/>
      <c r="G616" s="13" t="s">
        <v>1130</v>
      </c>
      <c r="H616" s="13" t="s">
        <v>1131</v>
      </c>
      <c r="I616" s="13" t="s">
        <v>1132</v>
      </c>
      <c r="L616" s="13" t="s">
        <v>1554</v>
      </c>
      <c r="M616" s="31">
        <v>78758</v>
      </c>
      <c r="N616" s="40">
        <v>56</v>
      </c>
      <c r="O616" s="51">
        <v>5.43</v>
      </c>
      <c r="P616" s="30">
        <v>35300</v>
      </c>
      <c r="Q616" s="30">
        <v>35452</v>
      </c>
      <c r="R616" s="30"/>
      <c r="S616" s="31" t="s">
        <v>1133</v>
      </c>
      <c r="T616" s="31" t="s">
        <v>1134</v>
      </c>
      <c r="U616" s="31" t="s">
        <v>3304</v>
      </c>
      <c r="V616" s="31" t="s">
        <v>3523</v>
      </c>
      <c r="X616" s="42"/>
      <c r="Y616" s="43"/>
      <c r="Z616" s="42"/>
      <c r="AA616" s="7"/>
      <c r="AB616" s="5"/>
      <c r="AC616" s="7"/>
      <c r="AD616" s="7"/>
      <c r="AE616" s="7"/>
      <c r="AF616" s="35"/>
      <c r="AG616" s="7"/>
      <c r="AH616" s="5"/>
      <c r="AI616" s="9"/>
      <c r="AJ616" s="9"/>
      <c r="AK616" s="9"/>
      <c r="AL616" s="5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7"/>
      <c r="BO616" s="5"/>
      <c r="BP616" s="5"/>
      <c r="BQ616" s="43"/>
      <c r="BR616" s="44"/>
      <c r="BS616" s="9"/>
      <c r="BT616" s="9"/>
      <c r="BU616" s="9"/>
      <c r="BV616" s="9"/>
      <c r="BW616" s="7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</row>
    <row r="617" spans="2:147" ht="18.75">
      <c r="B617" s="13"/>
      <c r="C617" s="31"/>
      <c r="D617" s="32"/>
      <c r="E617" s="124">
        <v>11601810</v>
      </c>
      <c r="G617" s="125" t="s">
        <v>5916</v>
      </c>
      <c r="H617" s="125" t="s">
        <v>5917</v>
      </c>
      <c r="I617" s="125" t="s">
        <v>5918</v>
      </c>
      <c r="J617" s="126">
        <v>1163142</v>
      </c>
      <c r="K617" s="13"/>
      <c r="M617" s="126" t="s">
        <v>4074</v>
      </c>
      <c r="N617" s="52">
        <v>105</v>
      </c>
      <c r="O617" s="130">
        <v>5.7626</v>
      </c>
      <c r="P617" s="127">
        <v>42632</v>
      </c>
      <c r="Q617" s="13"/>
      <c r="S617" s="126" t="s">
        <v>520</v>
      </c>
      <c r="T617" s="126" t="s">
        <v>2227</v>
      </c>
      <c r="U617" s="126" t="s">
        <v>907</v>
      </c>
      <c r="V617" s="31" t="s">
        <v>5992</v>
      </c>
      <c r="X617" s="42"/>
      <c r="Y617" s="43"/>
      <c r="Z617" s="42"/>
      <c r="AA617" s="7"/>
      <c r="AB617" s="5"/>
      <c r="AC617" s="7"/>
      <c r="AD617" s="7"/>
      <c r="AE617" s="7"/>
      <c r="AF617" s="35"/>
      <c r="AG617" s="7"/>
      <c r="AH617" s="5"/>
      <c r="AI617" s="9"/>
      <c r="AJ617" s="9"/>
      <c r="AK617" s="9"/>
      <c r="AL617" s="5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7"/>
      <c r="BO617" s="5"/>
      <c r="BP617" s="5"/>
      <c r="BQ617" s="43"/>
      <c r="BR617" s="44"/>
      <c r="BS617" s="9"/>
      <c r="BT617" s="9"/>
      <c r="BU617" s="9"/>
      <c r="BV617" s="9"/>
      <c r="BW617" s="7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</row>
    <row r="618" spans="2:147" ht="18.75">
      <c r="B618" s="13"/>
      <c r="C618" s="31"/>
      <c r="D618" s="32"/>
      <c r="E618" s="153">
        <v>10827984</v>
      </c>
      <c r="F618" s="154"/>
      <c r="G618" s="155" t="s">
        <v>4482</v>
      </c>
      <c r="H618" s="155" t="s">
        <v>5187</v>
      </c>
      <c r="I618" s="155" t="s">
        <v>4481</v>
      </c>
      <c r="J618" s="156">
        <v>159086</v>
      </c>
      <c r="K618" s="154"/>
      <c r="L618" s="154"/>
      <c r="M618" s="156" t="s">
        <v>2775</v>
      </c>
      <c r="N618" s="157">
        <v>164</v>
      </c>
      <c r="O618" s="160">
        <v>6.307</v>
      </c>
      <c r="P618" s="158">
        <v>41166</v>
      </c>
      <c r="Q618" s="158">
        <v>41584</v>
      </c>
      <c r="R618" s="157" t="s">
        <v>4076</v>
      </c>
      <c r="S618" s="156" t="s">
        <v>512</v>
      </c>
      <c r="T618" s="156" t="s">
        <v>511</v>
      </c>
      <c r="U618" s="31" t="s">
        <v>3304</v>
      </c>
      <c r="V618" s="157" t="s">
        <v>4519</v>
      </c>
      <c r="X618" s="42"/>
      <c r="Y618" s="43"/>
      <c r="Z618" s="42"/>
      <c r="AA618" s="7"/>
      <c r="AB618" s="5"/>
      <c r="AC618" s="7"/>
      <c r="AD618" s="7"/>
      <c r="AE618" s="7"/>
      <c r="AF618" s="35"/>
      <c r="AG618" s="7"/>
      <c r="AH618" s="5"/>
      <c r="AI618" s="9"/>
      <c r="AJ618" s="9"/>
      <c r="AK618" s="9"/>
      <c r="AL618" s="5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7"/>
      <c r="BO618" s="5"/>
      <c r="BP618" s="5"/>
      <c r="BQ618" s="43"/>
      <c r="BR618" s="44"/>
      <c r="BS618" s="9"/>
      <c r="BT618" s="9"/>
      <c r="BU618" s="9"/>
      <c r="BV618" s="9"/>
      <c r="BW618" s="7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  <c r="EB618" s="9"/>
      <c r="EC618" s="9"/>
      <c r="ED618" s="9"/>
      <c r="EE618" s="9"/>
      <c r="EF618" s="9"/>
      <c r="EG618" s="9"/>
      <c r="EH618" s="9"/>
      <c r="EI618" s="9"/>
      <c r="EJ618" s="9"/>
      <c r="EK618" s="9"/>
      <c r="EL618" s="9"/>
      <c r="EM618" s="9"/>
      <c r="EN618" s="9"/>
      <c r="EO618" s="9"/>
      <c r="EP618" s="9"/>
      <c r="EQ618" s="9"/>
    </row>
    <row r="619" spans="2:147" ht="18.75">
      <c r="B619" s="13"/>
      <c r="C619" s="31"/>
      <c r="D619" s="32"/>
      <c r="G619" s="13" t="s">
        <v>1135</v>
      </c>
      <c r="H619" s="13" t="s">
        <v>3533</v>
      </c>
      <c r="I619" s="13" t="s">
        <v>3537</v>
      </c>
      <c r="L619" s="13" t="s">
        <v>1555</v>
      </c>
      <c r="M619" s="31">
        <v>78759</v>
      </c>
      <c r="N619" s="40">
        <v>224</v>
      </c>
      <c r="O619" s="51">
        <v>15.06</v>
      </c>
      <c r="P619" s="30">
        <v>34512</v>
      </c>
      <c r="Q619" s="30">
        <v>34691</v>
      </c>
      <c r="R619" s="30"/>
      <c r="S619" s="31" t="s">
        <v>1213</v>
      </c>
      <c r="T619" s="31" t="s">
        <v>1214</v>
      </c>
      <c r="U619" s="31" t="s">
        <v>3304</v>
      </c>
      <c r="V619" s="31" t="s">
        <v>3514</v>
      </c>
      <c r="X619" s="42"/>
      <c r="Y619" s="43"/>
      <c r="Z619" s="42"/>
      <c r="AA619" s="7"/>
      <c r="AB619" s="5"/>
      <c r="AC619" s="7"/>
      <c r="AD619" s="7"/>
      <c r="AE619" s="7"/>
      <c r="AF619" s="35"/>
      <c r="AG619" s="7"/>
      <c r="AH619" s="5"/>
      <c r="AI619" s="9"/>
      <c r="AJ619" s="9"/>
      <c r="AK619" s="9"/>
      <c r="AL619" s="5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7"/>
      <c r="BO619" s="5"/>
      <c r="BP619" s="5"/>
      <c r="BQ619" s="43"/>
      <c r="BR619" s="44"/>
      <c r="BS619" s="9"/>
      <c r="BT619" s="9"/>
      <c r="BU619" s="9"/>
      <c r="BV619" s="9"/>
      <c r="BW619" s="7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  <c r="EB619" s="9"/>
      <c r="EC619" s="9"/>
      <c r="ED619" s="9"/>
      <c r="EE619" s="9"/>
      <c r="EF619" s="9"/>
      <c r="EG619" s="9"/>
      <c r="EH619" s="9"/>
      <c r="EI619" s="9"/>
      <c r="EJ619" s="9"/>
      <c r="EK619" s="9"/>
      <c r="EL619" s="9"/>
      <c r="EM619" s="9"/>
      <c r="EN619" s="9"/>
      <c r="EO619" s="9"/>
      <c r="EP619" s="9"/>
      <c r="EQ619" s="9"/>
    </row>
    <row r="620" spans="2:147" ht="18.75">
      <c r="B620" s="13"/>
      <c r="C620" s="31"/>
      <c r="D620" s="32"/>
      <c r="G620" s="13" t="s">
        <v>3257</v>
      </c>
      <c r="H620" s="13" t="s">
        <v>3258</v>
      </c>
      <c r="I620" s="13" t="s">
        <v>3021</v>
      </c>
      <c r="L620" s="13" t="s">
        <v>1556</v>
      </c>
      <c r="M620" s="7">
        <v>78734</v>
      </c>
      <c r="N620" s="40">
        <v>32</v>
      </c>
      <c r="O620" s="51">
        <v>8.12</v>
      </c>
      <c r="P620" s="30" t="s">
        <v>3022</v>
      </c>
      <c r="Q620" s="30">
        <v>34638</v>
      </c>
      <c r="R620" s="30"/>
      <c r="S620" s="31" t="s">
        <v>3023</v>
      </c>
      <c r="T620" s="31" t="s">
        <v>3024</v>
      </c>
      <c r="U620" s="31" t="s">
        <v>3304</v>
      </c>
      <c r="V620" s="31" t="s">
        <v>3514</v>
      </c>
      <c r="X620" s="42"/>
      <c r="Y620" s="43"/>
      <c r="Z620" s="42"/>
      <c r="AA620" s="7"/>
      <c r="AB620" s="5"/>
      <c r="AC620" s="7"/>
      <c r="AD620" s="7"/>
      <c r="AE620" s="7"/>
      <c r="AF620" s="35"/>
      <c r="AG620" s="7"/>
      <c r="AH620" s="5"/>
      <c r="AI620" s="9"/>
      <c r="AJ620" s="9"/>
      <c r="AK620" s="9"/>
      <c r="AL620" s="5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7"/>
      <c r="BO620" s="5"/>
      <c r="BP620" s="5"/>
      <c r="BQ620" s="43"/>
      <c r="BR620" s="44"/>
      <c r="BS620" s="9"/>
      <c r="BT620" s="9"/>
      <c r="BU620" s="9"/>
      <c r="BV620" s="9"/>
      <c r="BW620" s="7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  <c r="EB620" s="9"/>
      <c r="EC620" s="9"/>
      <c r="ED620" s="9"/>
      <c r="EE620" s="9"/>
      <c r="EF620" s="9"/>
      <c r="EG620" s="9"/>
      <c r="EH620" s="9"/>
      <c r="EI620" s="9"/>
      <c r="EJ620" s="9"/>
      <c r="EK620" s="9"/>
      <c r="EL620" s="9"/>
      <c r="EM620" s="9"/>
      <c r="EN620" s="9"/>
      <c r="EO620" s="9"/>
      <c r="EP620" s="9"/>
      <c r="EQ620" s="9"/>
    </row>
    <row r="621" spans="2:147" ht="18.75">
      <c r="B621" s="13"/>
      <c r="C621" s="31"/>
      <c r="D621" s="32"/>
      <c r="E621" s="124">
        <v>10192333</v>
      </c>
      <c r="F621" s="13"/>
      <c r="G621" s="125" t="s">
        <v>1620</v>
      </c>
      <c r="H621" s="125" t="s">
        <v>1621</v>
      </c>
      <c r="I621" s="125" t="s">
        <v>1619</v>
      </c>
      <c r="J621" s="126">
        <v>219716</v>
      </c>
      <c r="K621" s="13"/>
      <c r="M621" s="126" t="s">
        <v>4073</v>
      </c>
      <c r="N621" s="31">
        <v>4</v>
      </c>
      <c r="O621" s="130">
        <v>0.79</v>
      </c>
      <c r="P621" s="127">
        <v>39703</v>
      </c>
      <c r="Q621" s="13"/>
      <c r="R621" s="126" t="s">
        <v>2012</v>
      </c>
      <c r="S621" s="126" t="s">
        <v>72</v>
      </c>
      <c r="T621" s="126" t="s">
        <v>2609</v>
      </c>
      <c r="U621" s="126" t="s">
        <v>2049</v>
      </c>
      <c r="V621" s="31" t="s">
        <v>187</v>
      </c>
      <c r="X621" s="42"/>
      <c r="Y621" s="43"/>
      <c r="Z621" s="42"/>
      <c r="AA621" s="7"/>
      <c r="AB621" s="5"/>
      <c r="AC621" s="7"/>
      <c r="AD621" s="7"/>
      <c r="AE621" s="7"/>
      <c r="AF621" s="35"/>
      <c r="AG621" s="7"/>
      <c r="AH621" s="5"/>
      <c r="AI621" s="9"/>
      <c r="AJ621" s="9"/>
      <c r="AK621" s="9"/>
      <c r="AL621" s="5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7"/>
      <c r="BO621" s="5"/>
      <c r="BP621" s="5"/>
      <c r="BQ621" s="7"/>
      <c r="BR621" s="44"/>
      <c r="BS621" s="9"/>
      <c r="BT621" s="9"/>
      <c r="BU621" s="9"/>
      <c r="BV621" s="9"/>
      <c r="BW621" s="7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  <c r="EB621" s="9"/>
      <c r="EC621" s="9"/>
      <c r="ED621" s="9"/>
      <c r="EE621" s="9"/>
      <c r="EF621" s="9"/>
      <c r="EG621" s="9"/>
      <c r="EH621" s="9"/>
      <c r="EI621" s="9"/>
      <c r="EJ621" s="9"/>
      <c r="EK621" s="9"/>
      <c r="EL621" s="9"/>
      <c r="EM621" s="9"/>
      <c r="EN621" s="9"/>
      <c r="EO621" s="9"/>
      <c r="EP621" s="9"/>
      <c r="EQ621" s="9"/>
    </row>
    <row r="622" spans="2:147" ht="18.75">
      <c r="B622" s="13"/>
      <c r="C622" s="31"/>
      <c r="D622" s="32"/>
      <c r="G622" s="13" t="s">
        <v>3026</v>
      </c>
      <c r="H622" s="13" t="s">
        <v>3027</v>
      </c>
      <c r="I622" s="13" t="s">
        <v>1480</v>
      </c>
      <c r="L622" s="13" t="s">
        <v>1557</v>
      </c>
      <c r="M622" s="31">
        <v>78729</v>
      </c>
      <c r="N622" s="40">
        <v>192</v>
      </c>
      <c r="O622" s="51">
        <v>10.905</v>
      </c>
      <c r="P622" s="30">
        <v>35262</v>
      </c>
      <c r="Q622" s="30">
        <v>35411</v>
      </c>
      <c r="R622" s="30"/>
      <c r="S622" s="31" t="s">
        <v>3028</v>
      </c>
      <c r="T622" s="31" t="s">
        <v>3029</v>
      </c>
      <c r="U622" s="31" t="s">
        <v>3304</v>
      </c>
      <c r="V622" s="31" t="s">
        <v>3523</v>
      </c>
      <c r="X622" s="42"/>
      <c r="Y622" s="43"/>
      <c r="Z622" s="42"/>
      <c r="AA622" s="7"/>
      <c r="AB622" s="5"/>
      <c r="AC622" s="7"/>
      <c r="AD622" s="7"/>
      <c r="AE622" s="7"/>
      <c r="AF622" s="35"/>
      <c r="AG622" s="7"/>
      <c r="AH622" s="5"/>
      <c r="AI622" s="9"/>
      <c r="AJ622" s="9"/>
      <c r="AK622" s="9"/>
      <c r="AL622" s="5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7"/>
      <c r="BO622" s="5"/>
      <c r="BP622" s="5"/>
      <c r="BQ622" s="7"/>
      <c r="BR622" s="44"/>
      <c r="BS622" s="9"/>
      <c r="BT622" s="9"/>
      <c r="BU622" s="9"/>
      <c r="BV622" s="9"/>
      <c r="BW622" s="7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  <c r="EB622" s="9"/>
      <c r="EC622" s="9"/>
      <c r="ED622" s="9"/>
      <c r="EE622" s="9"/>
      <c r="EF622" s="9"/>
      <c r="EG622" s="9"/>
      <c r="EH622" s="9"/>
      <c r="EI622" s="9"/>
      <c r="EJ622" s="9"/>
      <c r="EK622" s="9"/>
      <c r="EL622" s="9"/>
      <c r="EM622" s="9"/>
      <c r="EN622" s="9"/>
      <c r="EO622" s="9"/>
      <c r="EP622" s="9"/>
      <c r="EQ622" s="9"/>
    </row>
    <row r="623" spans="2:147" ht="18.75">
      <c r="B623" s="13"/>
      <c r="C623" s="31"/>
      <c r="D623" s="32"/>
      <c r="G623" s="13" t="s">
        <v>3776</v>
      </c>
      <c r="H623" s="13" t="s">
        <v>929</v>
      </c>
      <c r="I623" s="13" t="s">
        <v>1481</v>
      </c>
      <c r="L623" s="13" t="s">
        <v>1558</v>
      </c>
      <c r="M623" s="31">
        <v>78729</v>
      </c>
      <c r="N623" s="40">
        <v>210</v>
      </c>
      <c r="O623" s="51">
        <v>10.14</v>
      </c>
      <c r="P623" s="30">
        <v>35457</v>
      </c>
      <c r="Q623" s="30" t="s">
        <v>411</v>
      </c>
      <c r="R623" s="30"/>
      <c r="S623" s="31" t="s">
        <v>2752</v>
      </c>
      <c r="T623" s="31" t="s">
        <v>2753</v>
      </c>
      <c r="U623" s="31" t="s">
        <v>2754</v>
      </c>
      <c r="V623" s="31" t="s">
        <v>3525</v>
      </c>
      <c r="X623" s="42"/>
      <c r="Y623" s="43"/>
      <c r="Z623" s="42"/>
      <c r="AA623" s="7"/>
      <c r="AB623" s="5"/>
      <c r="AC623" s="7"/>
      <c r="AD623" s="7"/>
      <c r="AE623" s="7"/>
      <c r="AF623" s="35"/>
      <c r="AG623" s="7"/>
      <c r="AH623" s="5"/>
      <c r="AI623" s="9"/>
      <c r="AJ623" s="9"/>
      <c r="AK623" s="9"/>
      <c r="AL623" s="5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7"/>
      <c r="BO623" s="5"/>
      <c r="BP623" s="5"/>
      <c r="BQ623" s="43"/>
      <c r="BR623" s="44"/>
      <c r="BS623" s="9"/>
      <c r="BT623" s="9"/>
      <c r="BU623" s="9"/>
      <c r="BV623" s="9"/>
      <c r="BW623" s="7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  <c r="EB623" s="9"/>
      <c r="EC623" s="9"/>
      <c r="ED623" s="9"/>
      <c r="EE623" s="9"/>
      <c r="EF623" s="9"/>
      <c r="EG623" s="9"/>
      <c r="EH623" s="9"/>
      <c r="EI623" s="9"/>
      <c r="EJ623" s="9"/>
      <c r="EK623" s="9"/>
      <c r="EL623" s="9"/>
      <c r="EM623" s="9"/>
      <c r="EN623" s="9"/>
      <c r="EO623" s="9"/>
      <c r="EP623" s="9"/>
      <c r="EQ623" s="9"/>
    </row>
    <row r="624" spans="2:147" ht="18.75">
      <c r="B624" s="13"/>
      <c r="C624" s="31"/>
      <c r="D624" s="32"/>
      <c r="E624" s="32">
        <v>74938</v>
      </c>
      <c r="G624" s="13" t="s">
        <v>2755</v>
      </c>
      <c r="H624" s="13" t="s">
        <v>438</v>
      </c>
      <c r="I624" s="13" t="s">
        <v>439</v>
      </c>
      <c r="L624" s="13" t="s">
        <v>1559</v>
      </c>
      <c r="M624" s="31">
        <v>78753</v>
      </c>
      <c r="N624" s="40">
        <v>108</v>
      </c>
      <c r="O624" s="51">
        <v>7.019999980926514</v>
      </c>
      <c r="P624" s="30">
        <v>36011</v>
      </c>
      <c r="Q624" s="30">
        <v>38092</v>
      </c>
      <c r="R624" s="30"/>
      <c r="S624" s="31" t="s">
        <v>440</v>
      </c>
      <c r="T624" s="31" t="s">
        <v>441</v>
      </c>
      <c r="U624" s="31" t="s">
        <v>3304</v>
      </c>
      <c r="V624" s="31" t="s">
        <v>3531</v>
      </c>
      <c r="X624" s="42"/>
      <c r="Y624" s="43"/>
      <c r="Z624" s="42"/>
      <c r="AA624" s="7"/>
      <c r="AB624" s="5"/>
      <c r="AC624" s="7"/>
      <c r="AD624" s="7"/>
      <c r="AE624" s="7"/>
      <c r="AF624" s="35"/>
      <c r="AG624" s="7"/>
      <c r="AH624" s="5"/>
      <c r="AI624" s="9"/>
      <c r="AJ624" s="9"/>
      <c r="AK624" s="9"/>
      <c r="AL624" s="5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7"/>
      <c r="BO624" s="5"/>
      <c r="BP624" s="5"/>
      <c r="BQ624" s="16"/>
      <c r="BR624" s="44"/>
      <c r="BS624" s="9"/>
      <c r="BT624" s="9"/>
      <c r="BU624" s="9"/>
      <c r="BV624" s="9"/>
      <c r="BW624" s="7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</row>
    <row r="625" spans="4:147" ht="18.75">
      <c r="D625" s="32"/>
      <c r="E625" s="153">
        <v>10528864</v>
      </c>
      <c r="F625" s="154"/>
      <c r="G625" s="155" t="s">
        <v>2570</v>
      </c>
      <c r="H625" s="155" t="s">
        <v>3222</v>
      </c>
      <c r="I625" s="155" t="s">
        <v>2571</v>
      </c>
      <c r="J625" s="156">
        <v>691334</v>
      </c>
      <c r="K625" s="154"/>
      <c r="L625" s="155"/>
      <c r="M625" s="156" t="s">
        <v>539</v>
      </c>
      <c r="N625" s="157">
        <v>14</v>
      </c>
      <c r="O625" s="160">
        <v>1.59</v>
      </c>
      <c r="P625" s="158">
        <v>40533</v>
      </c>
      <c r="Q625" s="158">
        <v>40718</v>
      </c>
      <c r="R625" s="157" t="s">
        <v>1655</v>
      </c>
      <c r="S625" s="156" t="s">
        <v>126</v>
      </c>
      <c r="T625" s="156" t="s">
        <v>1970</v>
      </c>
      <c r="U625" s="157" t="s">
        <v>3304</v>
      </c>
      <c r="V625" s="157" t="s">
        <v>2555</v>
      </c>
      <c r="X625" s="42"/>
      <c r="Y625" s="7"/>
      <c r="Z625" s="42"/>
      <c r="AA625" s="7"/>
      <c r="AB625" s="5"/>
      <c r="AC625" s="7"/>
      <c r="AD625" s="7"/>
      <c r="AE625" s="7"/>
      <c r="AF625" s="35"/>
      <c r="AG625" s="7"/>
      <c r="AH625" s="5"/>
      <c r="AI625" s="9"/>
      <c r="AJ625" s="9"/>
      <c r="AK625" s="9"/>
      <c r="AL625" s="5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7"/>
      <c r="BO625" s="5"/>
      <c r="BP625" s="5"/>
      <c r="BQ625" s="43"/>
      <c r="BR625" s="44"/>
      <c r="BS625" s="9"/>
      <c r="BT625" s="9"/>
      <c r="BU625" s="9"/>
      <c r="BV625" s="9"/>
      <c r="BW625" s="7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  <c r="EB625" s="9"/>
      <c r="EC625" s="9"/>
      <c r="ED625" s="9"/>
      <c r="EE625" s="9"/>
      <c r="EF625" s="9"/>
      <c r="EG625" s="9"/>
      <c r="EH625" s="9"/>
      <c r="EI625" s="9"/>
      <c r="EJ625" s="9"/>
      <c r="EK625" s="9"/>
      <c r="EL625" s="9"/>
      <c r="EM625" s="9"/>
      <c r="EN625" s="9"/>
      <c r="EO625" s="9"/>
      <c r="EP625" s="9"/>
      <c r="EQ625" s="9"/>
    </row>
    <row r="626" spans="2:147" ht="18.75">
      <c r="B626" s="13"/>
      <c r="C626" s="124"/>
      <c r="D626" s="32"/>
      <c r="G626" s="13" t="s">
        <v>443</v>
      </c>
      <c r="H626" s="13" t="s">
        <v>444</v>
      </c>
      <c r="I626" s="13" t="s">
        <v>445</v>
      </c>
      <c r="L626" s="13" t="s">
        <v>1560</v>
      </c>
      <c r="M626" s="31">
        <v>78741</v>
      </c>
      <c r="N626" s="40">
        <v>498</v>
      </c>
      <c r="O626" s="51">
        <v>45.12</v>
      </c>
      <c r="P626" s="30">
        <v>35248</v>
      </c>
      <c r="Q626" s="30">
        <v>35459</v>
      </c>
      <c r="R626" s="30"/>
      <c r="S626" s="31" t="s">
        <v>446</v>
      </c>
      <c r="T626" s="31" t="s">
        <v>767</v>
      </c>
      <c r="U626" s="31" t="s">
        <v>3304</v>
      </c>
      <c r="V626" s="31" t="s">
        <v>3523</v>
      </c>
      <c r="X626" s="42"/>
      <c r="Y626" s="43"/>
      <c r="Z626" s="42"/>
      <c r="AA626" s="7"/>
      <c r="AB626" s="5"/>
      <c r="AC626" s="7"/>
      <c r="AD626" s="7"/>
      <c r="AE626" s="7"/>
      <c r="AF626" s="35"/>
      <c r="AG626" s="7"/>
      <c r="AH626" s="5"/>
      <c r="AI626" s="9"/>
      <c r="AJ626" s="9"/>
      <c r="AK626" s="9"/>
      <c r="AL626" s="5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7"/>
      <c r="BO626" s="5"/>
      <c r="BP626" s="5"/>
      <c r="BQ626" s="43"/>
      <c r="BR626" s="44"/>
      <c r="BS626" s="9"/>
      <c r="BT626" s="9"/>
      <c r="BU626" s="9"/>
      <c r="BV626" s="9"/>
      <c r="BW626" s="7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  <c r="EB626" s="9"/>
      <c r="EC626" s="9"/>
      <c r="ED626" s="9"/>
      <c r="EE626" s="9"/>
      <c r="EF626" s="9"/>
      <c r="EG626" s="9"/>
      <c r="EH626" s="9"/>
      <c r="EI626" s="9"/>
      <c r="EJ626" s="9"/>
      <c r="EK626" s="9"/>
      <c r="EL626" s="9"/>
      <c r="EM626" s="9"/>
      <c r="EN626" s="9"/>
      <c r="EO626" s="9"/>
      <c r="EP626" s="9"/>
      <c r="EQ626" s="9"/>
    </row>
    <row r="627" spans="2:147" ht="18.75">
      <c r="B627" s="124"/>
      <c r="C627" s="31"/>
      <c r="D627" s="32"/>
      <c r="G627" s="13" t="s">
        <v>447</v>
      </c>
      <c r="H627" s="13" t="s">
        <v>448</v>
      </c>
      <c r="I627" s="13" t="s">
        <v>1525</v>
      </c>
      <c r="L627" s="13" t="s">
        <v>2463</v>
      </c>
      <c r="M627" s="31">
        <v>78759</v>
      </c>
      <c r="N627" s="40">
        <v>358</v>
      </c>
      <c r="O627" s="51">
        <v>20.5</v>
      </c>
      <c r="P627" s="30">
        <v>33980</v>
      </c>
      <c r="Q627" s="30">
        <v>34123</v>
      </c>
      <c r="R627" s="30"/>
      <c r="S627" s="31" t="s">
        <v>4306</v>
      </c>
      <c r="T627" s="31" t="s">
        <v>2881</v>
      </c>
      <c r="U627" s="31" t="s">
        <v>3304</v>
      </c>
      <c r="V627" s="31" t="s">
        <v>1271</v>
      </c>
      <c r="X627" s="42"/>
      <c r="Y627" s="7"/>
      <c r="Z627" s="42"/>
      <c r="AA627" s="7"/>
      <c r="AB627" s="5"/>
      <c r="AC627" s="7"/>
      <c r="AD627" s="7"/>
      <c r="AE627" s="7"/>
      <c r="AF627" s="35"/>
      <c r="AG627" s="7"/>
      <c r="AH627" s="5"/>
      <c r="AI627" s="9"/>
      <c r="AJ627" s="9"/>
      <c r="AK627" s="9"/>
      <c r="AL627" s="5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7"/>
      <c r="BO627" s="5"/>
      <c r="BP627" s="5"/>
      <c r="BQ627" s="43"/>
      <c r="BR627" s="44"/>
      <c r="BS627" s="9"/>
      <c r="BT627" s="9"/>
      <c r="BU627" s="9"/>
      <c r="BV627" s="9"/>
      <c r="BW627" s="7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  <c r="EB627" s="9"/>
      <c r="EC627" s="9"/>
      <c r="ED627" s="9"/>
      <c r="EE627" s="9"/>
      <c r="EF627" s="9"/>
      <c r="EG627" s="9"/>
      <c r="EH627" s="9"/>
      <c r="EI627" s="9"/>
      <c r="EJ627" s="9"/>
      <c r="EK627" s="9"/>
      <c r="EL627" s="9"/>
      <c r="EM627" s="9"/>
      <c r="EN627" s="9"/>
      <c r="EO627" s="9"/>
      <c r="EP627" s="9"/>
      <c r="EQ627" s="9"/>
    </row>
    <row r="628" spans="2:147" ht="18.75">
      <c r="B628" s="13"/>
      <c r="C628" s="31"/>
      <c r="D628" s="32"/>
      <c r="E628" s="32" t="s">
        <v>2144</v>
      </c>
      <c r="G628" s="13" t="s">
        <v>2348</v>
      </c>
      <c r="H628" s="13" t="s">
        <v>3741</v>
      </c>
      <c r="I628" s="13" t="s">
        <v>182</v>
      </c>
      <c r="J628" s="31">
        <v>3074267</v>
      </c>
      <c r="L628" s="13" t="s">
        <v>2349</v>
      </c>
      <c r="M628" s="31">
        <v>78727</v>
      </c>
      <c r="N628" s="31">
        <v>48</v>
      </c>
      <c r="O628" s="51">
        <v>12.28</v>
      </c>
      <c r="P628" s="30">
        <v>37448</v>
      </c>
      <c r="Q628" s="112">
        <v>39183</v>
      </c>
      <c r="R628" s="31" t="s">
        <v>4328</v>
      </c>
      <c r="S628" s="31" t="s">
        <v>2145</v>
      </c>
      <c r="T628" s="31" t="s">
        <v>2350</v>
      </c>
      <c r="U628" s="92" t="s">
        <v>906</v>
      </c>
      <c r="V628" s="31" t="s">
        <v>3739</v>
      </c>
      <c r="X628" s="42"/>
      <c r="Y628" s="43"/>
      <c r="Z628" s="42"/>
      <c r="AA628" s="7"/>
      <c r="AB628" s="5"/>
      <c r="AC628" s="7"/>
      <c r="AD628" s="7"/>
      <c r="AE628" s="7"/>
      <c r="AF628" s="35"/>
      <c r="AG628" s="7"/>
      <c r="AH628" s="5"/>
      <c r="AI628" s="9"/>
      <c r="AJ628" s="9"/>
      <c r="AK628" s="9"/>
      <c r="AL628" s="5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7"/>
      <c r="BO628" s="5"/>
      <c r="BP628" s="5"/>
      <c r="BQ628" s="43"/>
      <c r="BR628" s="44"/>
      <c r="BS628" s="9"/>
      <c r="BT628" s="9"/>
      <c r="BU628" s="9"/>
      <c r="BV628" s="9"/>
      <c r="BW628" s="7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  <c r="EB628" s="9"/>
      <c r="EC628" s="9"/>
      <c r="ED628" s="9"/>
      <c r="EE628" s="9"/>
      <c r="EF628" s="9"/>
      <c r="EG628" s="9"/>
      <c r="EH628" s="9"/>
      <c r="EI628" s="9"/>
      <c r="EJ628" s="9"/>
      <c r="EK628" s="9"/>
      <c r="EL628" s="9"/>
      <c r="EM628" s="9"/>
      <c r="EN628" s="9"/>
      <c r="EO628" s="9"/>
      <c r="EP628" s="9"/>
      <c r="EQ628" s="9"/>
    </row>
    <row r="629" spans="2:147" ht="18.75">
      <c r="B629" s="13"/>
      <c r="C629" s="31"/>
      <c r="D629" s="32"/>
      <c r="G629" s="13" t="s">
        <v>1526</v>
      </c>
      <c r="H629" s="13" t="s">
        <v>3538</v>
      </c>
      <c r="I629" s="13" t="s">
        <v>3256</v>
      </c>
      <c r="L629" s="13" t="s">
        <v>2464</v>
      </c>
      <c r="M629" s="31">
        <v>78741</v>
      </c>
      <c r="N629" s="40">
        <v>308</v>
      </c>
      <c r="O629" s="51">
        <v>14</v>
      </c>
      <c r="P629" s="30" t="s">
        <v>411</v>
      </c>
      <c r="Q629" s="30" t="s">
        <v>411</v>
      </c>
      <c r="R629" s="30"/>
      <c r="S629" s="31" t="s">
        <v>1527</v>
      </c>
      <c r="U629" s="31" t="s">
        <v>3304</v>
      </c>
      <c r="V629" s="31" t="s">
        <v>3525</v>
      </c>
      <c r="X629" s="42"/>
      <c r="Y629" s="43"/>
      <c r="Z629" s="42"/>
      <c r="AA629" s="7"/>
      <c r="AB629" s="5"/>
      <c r="AC629" s="7"/>
      <c r="AD629" s="7"/>
      <c r="AE629" s="7"/>
      <c r="AF629" s="35"/>
      <c r="AG629" s="7"/>
      <c r="AH629" s="5"/>
      <c r="AI629" s="9"/>
      <c r="AJ629" s="9"/>
      <c r="AK629" s="9"/>
      <c r="AL629" s="5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7"/>
      <c r="BO629" s="9"/>
      <c r="BP629" s="5"/>
      <c r="BQ629" s="7"/>
      <c r="BR629" s="44"/>
      <c r="BS629" s="9"/>
      <c r="BT629" s="9"/>
      <c r="BU629" s="9"/>
      <c r="BV629" s="9"/>
      <c r="BW629" s="7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  <c r="EB629" s="9"/>
      <c r="EC629" s="9"/>
      <c r="ED629" s="9"/>
      <c r="EE629" s="9"/>
      <c r="EF629" s="9"/>
      <c r="EG629" s="9"/>
      <c r="EH629" s="9"/>
      <c r="EI629" s="9"/>
      <c r="EJ629" s="9"/>
      <c r="EK629" s="9"/>
      <c r="EL629" s="9"/>
      <c r="EM629" s="9"/>
      <c r="EN629" s="9"/>
      <c r="EO629" s="9"/>
      <c r="EP629" s="9"/>
      <c r="EQ629" s="9"/>
    </row>
    <row r="630" spans="2:147" ht="18.75">
      <c r="B630" s="13"/>
      <c r="C630" s="31"/>
      <c r="D630" s="32"/>
      <c r="G630" s="13" t="s">
        <v>2543</v>
      </c>
      <c r="H630" s="13" t="s">
        <v>1529</v>
      </c>
      <c r="I630" s="13" t="s">
        <v>442</v>
      </c>
      <c r="L630" s="13" t="s">
        <v>2465</v>
      </c>
      <c r="M630" s="31">
        <v>78613</v>
      </c>
      <c r="N630" s="40">
        <v>200</v>
      </c>
      <c r="O630" s="51">
        <v>11.75</v>
      </c>
      <c r="P630" s="30" t="s">
        <v>411</v>
      </c>
      <c r="Q630" s="30" t="s">
        <v>411</v>
      </c>
      <c r="R630" s="30"/>
      <c r="S630" s="31" t="s">
        <v>1530</v>
      </c>
      <c r="T630" s="31" t="s">
        <v>1531</v>
      </c>
      <c r="U630" s="31" t="s">
        <v>3304</v>
      </c>
      <c r="V630" s="31" t="s">
        <v>3522</v>
      </c>
      <c r="X630" s="42"/>
      <c r="Y630" s="43"/>
      <c r="Z630" s="42"/>
      <c r="AA630" s="7"/>
      <c r="AB630" s="5"/>
      <c r="AC630" s="7"/>
      <c r="AD630" s="7"/>
      <c r="AE630" s="7"/>
      <c r="AF630" s="35"/>
      <c r="AG630" s="7"/>
      <c r="AH630" s="5"/>
      <c r="AI630" s="9"/>
      <c r="AJ630" s="9"/>
      <c r="AK630" s="9"/>
      <c r="AL630" s="5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7"/>
      <c r="BO630" s="9"/>
      <c r="BP630" s="5"/>
      <c r="BQ630" s="7"/>
      <c r="BR630" s="44"/>
      <c r="BS630" s="9"/>
      <c r="BT630" s="9"/>
      <c r="BU630" s="9"/>
      <c r="BV630" s="9"/>
      <c r="BW630" s="7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  <c r="EB630" s="9"/>
      <c r="EC630" s="9"/>
      <c r="ED630" s="9"/>
      <c r="EE630" s="9"/>
      <c r="EF630" s="9"/>
      <c r="EG630" s="9"/>
      <c r="EH630" s="9"/>
      <c r="EI630" s="9"/>
      <c r="EJ630" s="9"/>
      <c r="EK630" s="9"/>
      <c r="EL630" s="9"/>
      <c r="EM630" s="9"/>
      <c r="EN630" s="9"/>
      <c r="EO630" s="9"/>
      <c r="EP630" s="9"/>
      <c r="EQ630" s="9"/>
    </row>
    <row r="631" spans="2:147" ht="18.75">
      <c r="B631" s="13"/>
      <c r="C631" s="31"/>
      <c r="D631" s="32"/>
      <c r="G631" s="13" t="s">
        <v>2543</v>
      </c>
      <c r="H631" s="13" t="s">
        <v>1532</v>
      </c>
      <c r="I631" s="13" t="s">
        <v>442</v>
      </c>
      <c r="L631" s="13" t="s">
        <v>2465</v>
      </c>
      <c r="M631" s="31">
        <v>78613</v>
      </c>
      <c r="N631" s="40">
        <v>20</v>
      </c>
      <c r="O631" s="51">
        <v>12.15</v>
      </c>
      <c r="P631" s="30" t="s">
        <v>411</v>
      </c>
      <c r="Q631" s="30" t="s">
        <v>411</v>
      </c>
      <c r="R631" s="30"/>
      <c r="S631" s="31" t="s">
        <v>1530</v>
      </c>
      <c r="T631" s="31" t="s">
        <v>1531</v>
      </c>
      <c r="U631" s="31" t="s">
        <v>3304</v>
      </c>
      <c r="V631" s="31" t="s">
        <v>3530</v>
      </c>
      <c r="X631" s="42"/>
      <c r="Y631" s="43"/>
      <c r="Z631" s="42"/>
      <c r="AA631" s="7"/>
      <c r="AB631" s="5"/>
      <c r="AC631" s="7"/>
      <c r="AD631" s="7"/>
      <c r="AE631" s="7"/>
      <c r="AF631" s="35"/>
      <c r="AG631" s="7"/>
      <c r="AH631" s="5"/>
      <c r="AI631" s="9"/>
      <c r="AJ631" s="9"/>
      <c r="AK631" s="9"/>
      <c r="AL631" s="5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7"/>
      <c r="BO631" s="9"/>
      <c r="BP631" s="5"/>
      <c r="BQ631" s="7"/>
      <c r="BR631" s="44"/>
      <c r="BS631" s="9"/>
      <c r="BT631" s="9"/>
      <c r="BU631" s="9"/>
      <c r="BV631" s="9"/>
      <c r="BW631" s="7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  <c r="EB631" s="9"/>
      <c r="EC631" s="9"/>
      <c r="ED631" s="9"/>
      <c r="EE631" s="9"/>
      <c r="EF631" s="9"/>
      <c r="EG631" s="9"/>
      <c r="EH631" s="9"/>
      <c r="EI631" s="9"/>
      <c r="EJ631" s="9"/>
      <c r="EK631" s="9"/>
      <c r="EL631" s="9"/>
      <c r="EM631" s="9"/>
      <c r="EN631" s="9"/>
      <c r="EO631" s="9"/>
      <c r="EP631" s="9"/>
      <c r="EQ631" s="9"/>
    </row>
    <row r="632" spans="2:147" ht="18.75">
      <c r="B632" s="13"/>
      <c r="C632" s="31"/>
      <c r="D632" s="32"/>
      <c r="E632" s="124">
        <v>10149720</v>
      </c>
      <c r="F632" s="13"/>
      <c r="G632" s="125" t="s">
        <v>3711</v>
      </c>
      <c r="H632" s="125" t="s">
        <v>3542</v>
      </c>
      <c r="I632" s="13" t="s">
        <v>1022</v>
      </c>
      <c r="J632" s="31">
        <v>3351570</v>
      </c>
      <c r="K632" s="126">
        <v>288536</v>
      </c>
      <c r="L632" s="125" t="s">
        <v>3712</v>
      </c>
      <c r="M632" s="126">
        <v>78757</v>
      </c>
      <c r="N632" s="126">
        <v>5</v>
      </c>
      <c r="O632" s="130">
        <v>0.306</v>
      </c>
      <c r="P632" s="127">
        <v>39584</v>
      </c>
      <c r="Q632" s="127">
        <v>39960</v>
      </c>
      <c r="R632" s="126" t="s">
        <v>1655</v>
      </c>
      <c r="S632" s="126" t="s">
        <v>2248</v>
      </c>
      <c r="T632" s="31" t="s">
        <v>2226</v>
      </c>
      <c r="U632" s="31" t="s">
        <v>3304</v>
      </c>
      <c r="V632" s="31" t="s">
        <v>266</v>
      </c>
      <c r="X632" s="42"/>
      <c r="Y632" s="43"/>
      <c r="Z632" s="42"/>
      <c r="AA632" s="7"/>
      <c r="AB632" s="5"/>
      <c r="AC632" s="7"/>
      <c r="AD632" s="7"/>
      <c r="AE632" s="7"/>
      <c r="AF632" s="35"/>
      <c r="AG632" s="7"/>
      <c r="AH632" s="5"/>
      <c r="AI632" s="9"/>
      <c r="AJ632" s="9"/>
      <c r="AK632" s="9"/>
      <c r="AL632" s="5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7"/>
      <c r="BO632" s="9"/>
      <c r="BP632" s="5"/>
      <c r="BQ632" s="7"/>
      <c r="BR632" s="44"/>
      <c r="BS632" s="9"/>
      <c r="BT632" s="9"/>
      <c r="BU632" s="9"/>
      <c r="BV632" s="9"/>
      <c r="BW632" s="7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  <c r="EB632" s="9"/>
      <c r="EC632" s="9"/>
      <c r="ED632" s="9"/>
      <c r="EE632" s="9"/>
      <c r="EF632" s="9"/>
      <c r="EG632" s="9"/>
      <c r="EH632" s="9"/>
      <c r="EI632" s="9"/>
      <c r="EJ632" s="9"/>
      <c r="EK632" s="9"/>
      <c r="EL632" s="9"/>
      <c r="EM632" s="9"/>
      <c r="EN632" s="9"/>
      <c r="EO632" s="9"/>
      <c r="EP632" s="9"/>
      <c r="EQ632" s="9"/>
    </row>
    <row r="633" spans="2:147" ht="18.75">
      <c r="B633" s="13"/>
      <c r="C633" s="31"/>
      <c r="D633" s="32"/>
      <c r="E633" s="32">
        <v>173253</v>
      </c>
      <c r="G633" s="13" t="s">
        <v>1084</v>
      </c>
      <c r="H633" s="13" t="s">
        <v>3589</v>
      </c>
      <c r="I633" s="13" t="s">
        <v>3590</v>
      </c>
      <c r="L633" s="13" t="s">
        <v>2466</v>
      </c>
      <c r="M633" s="31">
        <v>78660</v>
      </c>
      <c r="N633" s="40">
        <v>574</v>
      </c>
      <c r="O633" s="51">
        <v>25.66</v>
      </c>
      <c r="P633" s="30">
        <v>36998</v>
      </c>
      <c r="Q633" s="30">
        <v>37187</v>
      </c>
      <c r="R633" s="30"/>
      <c r="S633" s="31" t="s">
        <v>3591</v>
      </c>
      <c r="T633" s="31" t="s">
        <v>3592</v>
      </c>
      <c r="U633" s="31" t="s">
        <v>554</v>
      </c>
      <c r="V633" s="31" t="s">
        <v>1082</v>
      </c>
      <c r="X633" s="42"/>
      <c r="Y633" s="43"/>
      <c r="Z633" s="42"/>
      <c r="AA633" s="7"/>
      <c r="AB633" s="5"/>
      <c r="AC633" s="7"/>
      <c r="AD633" s="7"/>
      <c r="AE633" s="7"/>
      <c r="AF633" s="35"/>
      <c r="AG633" s="7"/>
      <c r="AH633" s="5"/>
      <c r="AI633" s="9"/>
      <c r="AJ633" s="9"/>
      <c r="AK633" s="9"/>
      <c r="AL633" s="5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7"/>
      <c r="BO633" s="9"/>
      <c r="BP633" s="5"/>
      <c r="BQ633" s="7"/>
      <c r="BR633" s="44"/>
      <c r="BS633" s="9"/>
      <c r="BT633" s="9"/>
      <c r="BU633" s="9"/>
      <c r="BV633" s="9"/>
      <c r="BW633" s="7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  <c r="EB633" s="9"/>
      <c r="EC633" s="9"/>
      <c r="ED633" s="9"/>
      <c r="EE633" s="9"/>
      <c r="EF633" s="9"/>
      <c r="EG633" s="9"/>
      <c r="EH633" s="9"/>
      <c r="EI633" s="9"/>
      <c r="EJ633" s="9"/>
      <c r="EK633" s="9"/>
      <c r="EL633" s="9"/>
      <c r="EM633" s="9"/>
      <c r="EN633" s="9"/>
      <c r="EO633" s="9"/>
      <c r="EP633" s="9"/>
      <c r="EQ633" s="9"/>
    </row>
    <row r="634" spans="1:147" ht="18.75">
      <c r="A634" s="124"/>
      <c r="B634" s="13"/>
      <c r="C634" s="125"/>
      <c r="D634" s="32"/>
      <c r="E634" s="32">
        <v>165900</v>
      </c>
      <c r="G634" s="13" t="s">
        <v>2400</v>
      </c>
      <c r="H634" s="13" t="s">
        <v>1017</v>
      </c>
      <c r="I634" s="13" t="s">
        <v>3569</v>
      </c>
      <c r="L634" s="13" t="s">
        <v>4327</v>
      </c>
      <c r="M634" s="31">
        <v>78745</v>
      </c>
      <c r="N634" s="40">
        <v>528</v>
      </c>
      <c r="O634" s="51">
        <v>26.7</v>
      </c>
      <c r="P634" s="30">
        <v>36790</v>
      </c>
      <c r="Q634" s="30">
        <v>37000</v>
      </c>
      <c r="R634" s="30"/>
      <c r="S634" s="31" t="s">
        <v>4197</v>
      </c>
      <c r="T634" s="31" t="s">
        <v>3595</v>
      </c>
      <c r="U634" s="31" t="s">
        <v>3304</v>
      </c>
      <c r="V634" s="31" t="s">
        <v>1753</v>
      </c>
      <c r="X634" s="42"/>
      <c r="Y634" s="43"/>
      <c r="Z634" s="42"/>
      <c r="AA634" s="7"/>
      <c r="AB634" s="5"/>
      <c r="AC634" s="7"/>
      <c r="AD634" s="7"/>
      <c r="AE634" s="7"/>
      <c r="AF634" s="35"/>
      <c r="AG634" s="7"/>
      <c r="AH634" s="5"/>
      <c r="AI634" s="9"/>
      <c r="AJ634" s="9"/>
      <c r="AK634" s="9"/>
      <c r="AL634" s="5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7"/>
      <c r="BO634" s="9"/>
      <c r="BP634" s="5"/>
      <c r="BQ634" s="7"/>
      <c r="BR634" s="44"/>
      <c r="BS634" s="9"/>
      <c r="BT634" s="9"/>
      <c r="BU634" s="9"/>
      <c r="BV634" s="9"/>
      <c r="BW634" s="7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  <c r="EB634" s="9"/>
      <c r="EC634" s="9"/>
      <c r="ED634" s="9"/>
      <c r="EE634" s="9"/>
      <c r="EF634" s="9"/>
      <c r="EG634" s="9"/>
      <c r="EH634" s="9"/>
      <c r="EI634" s="9"/>
      <c r="EJ634" s="9"/>
      <c r="EK634" s="9"/>
      <c r="EL634" s="9"/>
      <c r="EM634" s="9"/>
      <c r="EN634" s="9"/>
      <c r="EO634" s="9"/>
      <c r="EP634" s="9"/>
      <c r="EQ634" s="9"/>
    </row>
    <row r="635" spans="2:147" ht="18.75">
      <c r="B635" s="13"/>
      <c r="C635" s="31"/>
      <c r="D635" s="32"/>
      <c r="E635" s="161">
        <v>10049768</v>
      </c>
      <c r="F635" s="157"/>
      <c r="G635" s="154" t="s">
        <v>2353</v>
      </c>
      <c r="H635" s="154" t="s">
        <v>1340</v>
      </c>
      <c r="I635" s="154" t="s">
        <v>2354</v>
      </c>
      <c r="J635" s="157">
        <v>170612</v>
      </c>
      <c r="K635" s="157"/>
      <c r="L635" s="181"/>
      <c r="M635" s="157" t="s">
        <v>4073</v>
      </c>
      <c r="N635" s="171">
        <v>8</v>
      </c>
      <c r="O635" s="176">
        <v>0.4</v>
      </c>
      <c r="P635" s="173">
        <v>39269</v>
      </c>
      <c r="Q635" s="173">
        <v>39615</v>
      </c>
      <c r="R635" s="164" t="s">
        <v>4328</v>
      </c>
      <c r="S635" s="164" t="s">
        <v>1643</v>
      </c>
      <c r="T635" s="157" t="s">
        <v>3217</v>
      </c>
      <c r="U635" s="164" t="s">
        <v>2049</v>
      </c>
      <c r="V635" s="164" t="s">
        <v>4072</v>
      </c>
      <c r="X635" s="42"/>
      <c r="Y635" s="43"/>
      <c r="Z635" s="42"/>
      <c r="AA635" s="7"/>
      <c r="AB635" s="5"/>
      <c r="AC635" s="7"/>
      <c r="AD635" s="7"/>
      <c r="AE635" s="7"/>
      <c r="AF635" s="35"/>
      <c r="AG635" s="7"/>
      <c r="AH635" s="5"/>
      <c r="AI635" s="9"/>
      <c r="AJ635" s="9"/>
      <c r="AK635" s="9"/>
      <c r="AL635" s="5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7"/>
      <c r="BO635" s="9"/>
      <c r="BP635" s="5"/>
      <c r="BQ635" s="7"/>
      <c r="BR635" s="44"/>
      <c r="BS635" s="9"/>
      <c r="BT635" s="9"/>
      <c r="BU635" s="9"/>
      <c r="BV635" s="9"/>
      <c r="BW635" s="7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</row>
    <row r="636" spans="2:147" ht="18.75">
      <c r="B636" s="13"/>
      <c r="C636" s="31"/>
      <c r="D636" s="32"/>
      <c r="G636" s="13" t="s">
        <v>1361</v>
      </c>
      <c r="H636" s="13" t="s">
        <v>1524</v>
      </c>
      <c r="I636" s="13" t="s">
        <v>1362</v>
      </c>
      <c r="L636" s="13" t="s">
        <v>834</v>
      </c>
      <c r="M636" s="31">
        <v>78704</v>
      </c>
      <c r="N636" s="40">
        <v>56</v>
      </c>
      <c r="O636" s="51">
        <v>0.57</v>
      </c>
      <c r="P636" s="30">
        <v>36360</v>
      </c>
      <c r="Q636" s="30">
        <v>36543</v>
      </c>
      <c r="R636" s="30"/>
      <c r="S636" s="31" t="s">
        <v>1363</v>
      </c>
      <c r="T636" s="31" t="s">
        <v>1364</v>
      </c>
      <c r="U636" s="31" t="s">
        <v>2754</v>
      </c>
      <c r="V636" s="31" t="s">
        <v>1365</v>
      </c>
      <c r="X636" s="42"/>
      <c r="Y636" s="43"/>
      <c r="Z636" s="42"/>
      <c r="AA636" s="7"/>
      <c r="AB636" s="5"/>
      <c r="AC636" s="7"/>
      <c r="AD636" s="7"/>
      <c r="AE636" s="7"/>
      <c r="AF636" s="35"/>
      <c r="AG636" s="7"/>
      <c r="AH636" s="5"/>
      <c r="AI636" s="9"/>
      <c r="AJ636" s="9"/>
      <c r="AK636" s="9"/>
      <c r="AL636" s="5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7"/>
      <c r="BO636" s="9"/>
      <c r="BP636" s="5"/>
      <c r="BQ636" s="7"/>
      <c r="BR636" s="44"/>
      <c r="BS636" s="9"/>
      <c r="BT636" s="9"/>
      <c r="BU636" s="9"/>
      <c r="BV636" s="9"/>
      <c r="BW636" s="7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</row>
    <row r="637" spans="2:147" ht="18.75">
      <c r="B637" s="13"/>
      <c r="C637" s="31"/>
      <c r="D637" s="32"/>
      <c r="E637" s="58">
        <v>313106</v>
      </c>
      <c r="G637" s="54" t="s">
        <v>688</v>
      </c>
      <c r="H637" s="54" t="s">
        <v>2264</v>
      </c>
      <c r="I637" s="54" t="s">
        <v>689</v>
      </c>
      <c r="J637" s="91"/>
      <c r="K637" s="91"/>
      <c r="L637" s="54" t="s">
        <v>689</v>
      </c>
      <c r="M637" s="91">
        <v>78741</v>
      </c>
      <c r="N637" s="31">
        <v>176</v>
      </c>
      <c r="O637" s="98">
        <v>5.39</v>
      </c>
      <c r="P637" s="57">
        <v>39134</v>
      </c>
      <c r="Q637" s="13"/>
      <c r="R637" s="92" t="s">
        <v>1600</v>
      </c>
      <c r="S637" s="92" t="s">
        <v>3162</v>
      </c>
      <c r="T637" s="31" t="s">
        <v>3084</v>
      </c>
      <c r="U637" s="92" t="s">
        <v>554</v>
      </c>
      <c r="V637" s="92" t="s">
        <v>2259</v>
      </c>
      <c r="X637" s="42"/>
      <c r="Y637" s="43"/>
      <c r="Z637" s="42"/>
      <c r="AA637" s="7"/>
      <c r="AB637" s="5"/>
      <c r="AC637" s="7"/>
      <c r="AD637" s="7"/>
      <c r="AE637" s="7"/>
      <c r="AF637" s="35"/>
      <c r="AG637" s="7"/>
      <c r="AH637" s="5"/>
      <c r="AI637" s="9"/>
      <c r="AJ637" s="9"/>
      <c r="AK637" s="9"/>
      <c r="AL637" s="5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7"/>
      <c r="BO637" s="9"/>
      <c r="BP637" s="5"/>
      <c r="BQ637" s="7"/>
      <c r="BR637" s="44"/>
      <c r="BS637" s="9"/>
      <c r="BT637" s="9"/>
      <c r="BU637" s="9"/>
      <c r="BV637" s="9"/>
      <c r="BW637" s="7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  <c r="EB637" s="9"/>
      <c r="EC637" s="9"/>
      <c r="ED637" s="9"/>
      <c r="EE637" s="9"/>
      <c r="EF637" s="9"/>
      <c r="EG637" s="9"/>
      <c r="EH637" s="9"/>
      <c r="EI637" s="9"/>
      <c r="EJ637" s="9"/>
      <c r="EK637" s="9"/>
      <c r="EL637" s="9"/>
      <c r="EM637" s="9"/>
      <c r="EN637" s="9"/>
      <c r="EO637" s="9"/>
      <c r="EP637" s="9"/>
      <c r="EQ637" s="9"/>
    </row>
    <row r="638" spans="2:147" ht="18.75">
      <c r="B638" s="13"/>
      <c r="C638" s="31"/>
      <c r="D638" s="32"/>
      <c r="E638" s="58">
        <v>282309</v>
      </c>
      <c r="G638" s="54" t="s">
        <v>653</v>
      </c>
      <c r="H638" s="54" t="s">
        <v>733</v>
      </c>
      <c r="I638" s="54" t="s">
        <v>3576</v>
      </c>
      <c r="J638" s="91"/>
      <c r="K638" s="91"/>
      <c r="L638" s="13" t="s">
        <v>1876</v>
      </c>
      <c r="M638" s="31">
        <v>78704</v>
      </c>
      <c r="N638" s="40">
        <v>26</v>
      </c>
      <c r="O638" s="98">
        <v>1.098</v>
      </c>
      <c r="P638" s="57">
        <v>38588</v>
      </c>
      <c r="Q638" s="57">
        <v>38888</v>
      </c>
      <c r="R638" s="31" t="s">
        <v>1600</v>
      </c>
      <c r="S638" s="31" t="s">
        <v>1180</v>
      </c>
      <c r="T638" s="92" t="s">
        <v>564</v>
      </c>
      <c r="U638" s="31" t="s">
        <v>554</v>
      </c>
      <c r="V638" s="31" t="s">
        <v>730</v>
      </c>
      <c r="X638" s="42"/>
      <c r="Y638" s="43"/>
      <c r="Z638" s="42"/>
      <c r="AA638" s="7"/>
      <c r="AB638" s="5"/>
      <c r="AC638" s="7"/>
      <c r="AD638" s="7"/>
      <c r="AE638" s="7"/>
      <c r="AF638" s="35"/>
      <c r="AG638" s="7"/>
      <c r="AH638" s="5"/>
      <c r="AI638" s="9"/>
      <c r="AJ638" s="9"/>
      <c r="AK638" s="9"/>
      <c r="AL638" s="5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7"/>
      <c r="BO638" s="9"/>
      <c r="BP638" s="5"/>
      <c r="BQ638" s="7"/>
      <c r="BR638" s="44"/>
      <c r="BS638" s="9"/>
      <c r="BT638" s="9"/>
      <c r="BU638" s="9"/>
      <c r="BV638" s="9"/>
      <c r="BW638" s="7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  <c r="EB638" s="9"/>
      <c r="EC638" s="9"/>
      <c r="ED638" s="9"/>
      <c r="EE638" s="9"/>
      <c r="EF638" s="9"/>
      <c r="EG638" s="9"/>
      <c r="EH638" s="9"/>
      <c r="EI638" s="9"/>
      <c r="EJ638" s="9"/>
      <c r="EK638" s="9"/>
      <c r="EL638" s="9"/>
      <c r="EM638" s="9"/>
      <c r="EN638" s="9"/>
      <c r="EO638" s="9"/>
      <c r="EP638" s="9"/>
      <c r="EQ638" s="9"/>
    </row>
    <row r="639" spans="2:147" ht="18.75">
      <c r="B639" s="13"/>
      <c r="C639" s="31"/>
      <c r="D639" s="32"/>
      <c r="G639" s="13" t="s">
        <v>1535</v>
      </c>
      <c r="H639" s="13" t="s">
        <v>4286</v>
      </c>
      <c r="I639" s="13" t="s">
        <v>4287</v>
      </c>
      <c r="L639" s="13" t="s">
        <v>2467</v>
      </c>
      <c r="M639" s="31">
        <v>78741</v>
      </c>
      <c r="N639" s="40">
        <v>346</v>
      </c>
      <c r="O639" s="51">
        <v>22.3</v>
      </c>
      <c r="P639" s="30">
        <v>35731</v>
      </c>
      <c r="Q639" s="30">
        <v>36069</v>
      </c>
      <c r="R639" s="30"/>
      <c r="S639" s="31" t="s">
        <v>3048</v>
      </c>
      <c r="T639" s="31" t="s">
        <v>407</v>
      </c>
      <c r="U639" s="31" t="s">
        <v>3304</v>
      </c>
      <c r="V639" s="31" t="s">
        <v>3528</v>
      </c>
      <c r="X639" s="42"/>
      <c r="Y639" s="43"/>
      <c r="Z639" s="42"/>
      <c r="AA639" s="7"/>
      <c r="AB639" s="5"/>
      <c r="AC639" s="7"/>
      <c r="AD639" s="7"/>
      <c r="AE639" s="7"/>
      <c r="AF639" s="35"/>
      <c r="AG639" s="7"/>
      <c r="AH639" s="5"/>
      <c r="AI639" s="9"/>
      <c r="AJ639" s="9"/>
      <c r="AK639" s="9"/>
      <c r="AL639" s="5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7"/>
      <c r="BO639" s="9"/>
      <c r="BP639" s="5"/>
      <c r="BQ639" s="7"/>
      <c r="BR639" s="44"/>
      <c r="BS639" s="9"/>
      <c r="BT639" s="9"/>
      <c r="BU639" s="9"/>
      <c r="BV639" s="9"/>
      <c r="BW639" s="7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  <c r="EB639" s="9"/>
      <c r="EC639" s="9"/>
      <c r="ED639" s="9"/>
      <c r="EE639" s="9"/>
      <c r="EF639" s="9"/>
      <c r="EG639" s="9"/>
      <c r="EH639" s="9"/>
      <c r="EI639" s="9"/>
      <c r="EJ639" s="9"/>
      <c r="EK639" s="9"/>
      <c r="EL639" s="9"/>
      <c r="EM639" s="9"/>
      <c r="EN639" s="9"/>
      <c r="EO639" s="9"/>
      <c r="EP639" s="9"/>
      <c r="EQ639" s="9"/>
    </row>
    <row r="640" spans="2:147" ht="18.75">
      <c r="B640" s="13"/>
      <c r="C640" s="31"/>
      <c r="D640" s="32"/>
      <c r="E640" s="124">
        <v>11156357</v>
      </c>
      <c r="F640" s="13"/>
      <c r="G640" s="125" t="s">
        <v>5047</v>
      </c>
      <c r="H640" s="125" t="s">
        <v>5045</v>
      </c>
      <c r="I640" s="125" t="s">
        <v>5046</v>
      </c>
      <c r="J640" s="126">
        <v>5097926</v>
      </c>
      <c r="K640" s="13"/>
      <c r="M640" s="126" t="s">
        <v>534</v>
      </c>
      <c r="N640" s="31">
        <v>306</v>
      </c>
      <c r="O640" s="130">
        <v>7.117</v>
      </c>
      <c r="P640" s="127">
        <v>41789</v>
      </c>
      <c r="Q640" s="127">
        <v>42054</v>
      </c>
      <c r="R640" s="31" t="s">
        <v>4463</v>
      </c>
      <c r="S640" s="126" t="s">
        <v>5064</v>
      </c>
      <c r="T640" s="126" t="s">
        <v>119</v>
      </c>
      <c r="U640" s="31" t="s">
        <v>177</v>
      </c>
      <c r="V640" s="31" t="s">
        <v>5091</v>
      </c>
      <c r="X640" s="42"/>
      <c r="Y640" s="43"/>
      <c r="Z640" s="42"/>
      <c r="AA640" s="7"/>
      <c r="AB640" s="5"/>
      <c r="AC640" s="7"/>
      <c r="AD640" s="7"/>
      <c r="AE640" s="7"/>
      <c r="AF640" s="35"/>
      <c r="AG640" s="7"/>
      <c r="AH640" s="5"/>
      <c r="AI640" s="9"/>
      <c r="AJ640" s="9"/>
      <c r="AK640" s="9"/>
      <c r="AL640" s="5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7"/>
      <c r="BO640" s="9"/>
      <c r="BP640" s="5"/>
      <c r="BQ640" s="7"/>
      <c r="BR640" s="44"/>
      <c r="BS640" s="9"/>
      <c r="BT640" s="9"/>
      <c r="BU640" s="9"/>
      <c r="BV640" s="9"/>
      <c r="BW640" s="7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  <c r="EB640" s="9"/>
      <c r="EC640" s="9"/>
      <c r="ED640" s="9"/>
      <c r="EE640" s="9"/>
      <c r="EF640" s="9"/>
      <c r="EG640" s="9"/>
      <c r="EH640" s="9"/>
      <c r="EI640" s="9"/>
      <c r="EJ640" s="9"/>
      <c r="EK640" s="9"/>
      <c r="EL640" s="9"/>
      <c r="EM640" s="9"/>
      <c r="EN640" s="9"/>
      <c r="EO640" s="9"/>
      <c r="EP640" s="9"/>
      <c r="EQ640" s="9"/>
    </row>
    <row r="641" spans="2:147" ht="18.75">
      <c r="B641" s="13"/>
      <c r="C641" s="31"/>
      <c r="D641" s="32"/>
      <c r="E641" s="124">
        <v>11131656</v>
      </c>
      <c r="F641" s="13"/>
      <c r="G641" s="125" t="s">
        <v>5024</v>
      </c>
      <c r="H641" s="125" t="s">
        <v>5022</v>
      </c>
      <c r="I641" s="125" t="s">
        <v>5023</v>
      </c>
      <c r="J641" s="126">
        <v>5095829</v>
      </c>
      <c r="K641" s="13"/>
      <c r="M641" s="126" t="s">
        <v>534</v>
      </c>
      <c r="N641" s="31">
        <v>46</v>
      </c>
      <c r="O641" s="130">
        <v>1.186</v>
      </c>
      <c r="P641" s="127">
        <v>41759</v>
      </c>
      <c r="Q641" s="127">
        <v>42062</v>
      </c>
      <c r="R641" s="31" t="s">
        <v>4889</v>
      </c>
      <c r="S641" s="126" t="s">
        <v>5064</v>
      </c>
      <c r="T641" s="126" t="s">
        <v>119</v>
      </c>
      <c r="U641" s="31" t="s">
        <v>177</v>
      </c>
      <c r="V641" s="31" t="s">
        <v>5091</v>
      </c>
      <c r="X641" s="42"/>
      <c r="Y641" s="43"/>
      <c r="Z641" s="42"/>
      <c r="AA641" s="7"/>
      <c r="AB641" s="5"/>
      <c r="AC641" s="7"/>
      <c r="AD641" s="7"/>
      <c r="AE641" s="7"/>
      <c r="AF641" s="35"/>
      <c r="AG641" s="7"/>
      <c r="AH641" s="5"/>
      <c r="AI641" s="9"/>
      <c r="AJ641" s="9"/>
      <c r="AK641" s="9"/>
      <c r="AL641" s="5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7"/>
      <c r="BO641" s="9"/>
      <c r="BP641" s="5"/>
      <c r="BQ641" s="7"/>
      <c r="BR641" s="44"/>
      <c r="BS641" s="9"/>
      <c r="BT641" s="9"/>
      <c r="BU641" s="9"/>
      <c r="BV641" s="9"/>
      <c r="BW641" s="7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  <c r="EB641" s="9"/>
      <c r="EC641" s="9"/>
      <c r="ED641" s="9"/>
      <c r="EE641" s="9"/>
      <c r="EF641" s="9"/>
      <c r="EG641" s="9"/>
      <c r="EH641" s="9"/>
      <c r="EI641" s="9"/>
      <c r="EJ641" s="9"/>
      <c r="EK641" s="9"/>
      <c r="EL641" s="9"/>
      <c r="EM641" s="9"/>
      <c r="EN641" s="9"/>
      <c r="EO641" s="9"/>
      <c r="EP641" s="9"/>
      <c r="EQ641" s="9"/>
    </row>
    <row r="642" spans="2:147" ht="18.75">
      <c r="B642" s="13"/>
      <c r="C642" s="31"/>
      <c r="D642" s="32"/>
      <c r="E642" s="124">
        <v>10381623</v>
      </c>
      <c r="F642" s="13"/>
      <c r="G642" s="125" t="s">
        <v>800</v>
      </c>
      <c r="H642" s="125" t="s">
        <v>96</v>
      </c>
      <c r="I642" s="125" t="s">
        <v>799</v>
      </c>
      <c r="J642" s="126">
        <v>3049611</v>
      </c>
      <c r="K642" s="13"/>
      <c r="L642" s="125"/>
      <c r="M642" s="126" t="s">
        <v>4151</v>
      </c>
      <c r="N642" s="31">
        <v>150</v>
      </c>
      <c r="O642" s="130">
        <v>6.53</v>
      </c>
      <c r="P642" s="127">
        <v>40170</v>
      </c>
      <c r="Q642" s="127">
        <v>40326</v>
      </c>
      <c r="R642" s="31" t="s">
        <v>2012</v>
      </c>
      <c r="S642" s="126" t="s">
        <v>3030</v>
      </c>
      <c r="T642" s="126" t="s">
        <v>4153</v>
      </c>
      <c r="U642" s="31" t="s">
        <v>3304</v>
      </c>
      <c r="V642" s="31" t="s">
        <v>3543</v>
      </c>
      <c r="X642" s="42"/>
      <c r="Y642" s="43"/>
      <c r="Z642" s="42"/>
      <c r="AA642" s="7"/>
      <c r="AB642" s="5"/>
      <c r="AC642" s="7"/>
      <c r="AD642" s="7"/>
      <c r="AE642" s="7"/>
      <c r="AF642" s="35"/>
      <c r="AG642" s="7"/>
      <c r="AH642" s="5"/>
      <c r="AI642" s="9"/>
      <c r="AJ642" s="9"/>
      <c r="AK642" s="9"/>
      <c r="AL642" s="5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7"/>
      <c r="BO642" s="9"/>
      <c r="BP642" s="5"/>
      <c r="BQ642" s="7"/>
      <c r="BR642" s="44"/>
      <c r="BS642" s="9"/>
      <c r="BT642" s="9"/>
      <c r="BU642" s="9"/>
      <c r="BV642" s="9"/>
      <c r="BW642" s="7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  <c r="EB642" s="9"/>
      <c r="EC642" s="9"/>
      <c r="ED642" s="9"/>
      <c r="EE642" s="9"/>
      <c r="EF642" s="9"/>
      <c r="EG642" s="9"/>
      <c r="EH642" s="9"/>
      <c r="EI642" s="9"/>
      <c r="EJ642" s="9"/>
      <c r="EK642" s="9"/>
      <c r="EL642" s="9"/>
      <c r="EM642" s="9"/>
      <c r="EN642" s="9"/>
      <c r="EO642" s="9"/>
      <c r="EP642" s="9"/>
      <c r="EQ642" s="9"/>
    </row>
    <row r="643" spans="2:147" ht="18.75">
      <c r="B643" s="13"/>
      <c r="C643" s="31"/>
      <c r="D643" s="32"/>
      <c r="E643" s="153">
        <v>11497464</v>
      </c>
      <c r="F643" s="154"/>
      <c r="G643" s="155" t="s">
        <v>5635</v>
      </c>
      <c r="H643" s="155" t="s">
        <v>5633</v>
      </c>
      <c r="I643" s="155" t="s">
        <v>5634</v>
      </c>
      <c r="J643" s="156">
        <v>489554</v>
      </c>
      <c r="K643" s="154"/>
      <c r="L643" s="154"/>
      <c r="M643" s="156" t="s">
        <v>534</v>
      </c>
      <c r="N643" s="157">
        <v>20</v>
      </c>
      <c r="O643" s="160">
        <v>0.56</v>
      </c>
      <c r="P643" s="158">
        <v>42438</v>
      </c>
      <c r="Q643" s="155"/>
      <c r="R643" s="157" t="s">
        <v>4076</v>
      </c>
      <c r="S643" s="156" t="s">
        <v>5686</v>
      </c>
      <c r="T643" s="156" t="s">
        <v>5368</v>
      </c>
      <c r="U643" s="156" t="s">
        <v>907</v>
      </c>
      <c r="V643" s="157" t="s">
        <v>5698</v>
      </c>
      <c r="X643" s="42"/>
      <c r="Y643" s="43"/>
      <c r="Z643" s="42"/>
      <c r="AA643" s="7"/>
      <c r="AB643" s="5"/>
      <c r="AC643" s="7"/>
      <c r="AD643" s="7"/>
      <c r="AE643" s="7"/>
      <c r="AF643" s="35"/>
      <c r="AG643" s="7"/>
      <c r="AH643" s="5"/>
      <c r="AI643" s="9"/>
      <c r="AJ643" s="9"/>
      <c r="AK643" s="9"/>
      <c r="AL643" s="5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7"/>
      <c r="BO643" s="9"/>
      <c r="BP643" s="5"/>
      <c r="BQ643" s="7"/>
      <c r="BR643" s="44"/>
      <c r="BS643" s="9"/>
      <c r="BT643" s="9"/>
      <c r="BU643" s="9"/>
      <c r="BV643" s="9"/>
      <c r="BW643" s="7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</row>
    <row r="644" spans="2:147" ht="18.75">
      <c r="B644" s="13"/>
      <c r="C644" s="31"/>
      <c r="D644" s="32"/>
      <c r="E644" s="124">
        <v>11358231</v>
      </c>
      <c r="F644" s="13"/>
      <c r="G644" s="125" t="s">
        <v>5426</v>
      </c>
      <c r="H644" s="125" t="s">
        <v>5427</v>
      </c>
      <c r="I644" s="125" t="s">
        <v>5425</v>
      </c>
      <c r="J644" s="126">
        <v>489578</v>
      </c>
      <c r="K644" s="13"/>
      <c r="M644" s="126" t="s">
        <v>534</v>
      </c>
      <c r="N644" s="31">
        <v>20</v>
      </c>
      <c r="O644" s="130">
        <v>0.558</v>
      </c>
      <c r="P644" s="127">
        <v>42151</v>
      </c>
      <c r="Q644" s="13"/>
      <c r="R644" s="31" t="s">
        <v>4076</v>
      </c>
      <c r="S644" s="126" t="s">
        <v>5452</v>
      </c>
      <c r="T644" s="126" t="s">
        <v>1862</v>
      </c>
      <c r="U644" s="126" t="s">
        <v>554</v>
      </c>
      <c r="V644" s="92" t="s">
        <v>5462</v>
      </c>
      <c r="X644" s="42"/>
      <c r="Y644" s="43"/>
      <c r="Z644" s="42"/>
      <c r="AA644" s="7"/>
      <c r="AB644" s="5"/>
      <c r="AC644" s="7"/>
      <c r="AD644" s="7"/>
      <c r="AE644" s="7"/>
      <c r="AF644" s="35"/>
      <c r="AG644" s="7"/>
      <c r="AH644" s="5"/>
      <c r="AI644" s="9"/>
      <c r="AJ644" s="9"/>
      <c r="AK644" s="9"/>
      <c r="AL644" s="5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7"/>
      <c r="BO644" s="9"/>
      <c r="BP644" s="5"/>
      <c r="BQ644" s="7"/>
      <c r="BR644" s="44"/>
      <c r="BS644" s="9"/>
      <c r="BT644" s="9"/>
      <c r="BU644" s="9"/>
      <c r="BV644" s="9"/>
      <c r="BW644" s="7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  <c r="EB644" s="9"/>
      <c r="EC644" s="9"/>
      <c r="ED644" s="9"/>
      <c r="EE644" s="9"/>
      <c r="EF644" s="9"/>
      <c r="EG644" s="9"/>
      <c r="EH644" s="9"/>
      <c r="EI644" s="9"/>
      <c r="EJ644" s="9"/>
      <c r="EK644" s="9"/>
      <c r="EL644" s="9"/>
      <c r="EM644" s="9"/>
      <c r="EN644" s="9"/>
      <c r="EO644" s="9"/>
      <c r="EP644" s="9"/>
      <c r="EQ644" s="9"/>
    </row>
    <row r="645" spans="2:147" ht="18.75">
      <c r="B645" s="124"/>
      <c r="C645" s="31"/>
      <c r="D645" s="32"/>
      <c r="E645" s="124">
        <v>10216555</v>
      </c>
      <c r="F645" s="13"/>
      <c r="G645" s="125" t="s">
        <v>4149</v>
      </c>
      <c r="H645" s="125" t="s">
        <v>2506</v>
      </c>
      <c r="I645" s="125" t="s">
        <v>4150</v>
      </c>
      <c r="J645" s="126">
        <v>3049611</v>
      </c>
      <c r="K645" s="125"/>
      <c r="M645" s="126" t="s">
        <v>4151</v>
      </c>
      <c r="N645" s="52">
        <v>60</v>
      </c>
      <c r="O645" s="130">
        <v>8.459</v>
      </c>
      <c r="P645" s="127">
        <v>39784</v>
      </c>
      <c r="Q645" s="13"/>
      <c r="R645" s="126"/>
      <c r="S645" s="126" t="s">
        <v>4152</v>
      </c>
      <c r="T645" s="126" t="s">
        <v>4153</v>
      </c>
      <c r="U645" s="126" t="s">
        <v>554</v>
      </c>
      <c r="V645" s="31" t="s">
        <v>2255</v>
      </c>
      <c r="X645" s="42"/>
      <c r="Y645" s="43"/>
      <c r="Z645" s="42"/>
      <c r="AA645" s="7"/>
      <c r="AB645" s="5"/>
      <c r="AC645" s="7"/>
      <c r="AD645" s="7"/>
      <c r="AE645" s="7"/>
      <c r="AF645" s="35"/>
      <c r="AG645" s="7"/>
      <c r="AH645" s="5"/>
      <c r="AI645" s="9"/>
      <c r="AJ645" s="9"/>
      <c r="AK645" s="9"/>
      <c r="AL645" s="5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7"/>
      <c r="BO645" s="9"/>
      <c r="BP645" s="5"/>
      <c r="BQ645" s="7"/>
      <c r="BR645" s="44"/>
      <c r="BS645" s="9"/>
      <c r="BT645" s="9"/>
      <c r="BU645" s="9"/>
      <c r="BV645" s="9"/>
      <c r="BW645" s="7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  <c r="EB645" s="9"/>
      <c r="EC645" s="9"/>
      <c r="ED645" s="9"/>
      <c r="EE645" s="9"/>
      <c r="EF645" s="9"/>
      <c r="EG645" s="9"/>
      <c r="EH645" s="9"/>
      <c r="EI645" s="9"/>
      <c r="EJ645" s="9"/>
      <c r="EK645" s="9"/>
      <c r="EL645" s="9"/>
      <c r="EM645" s="9"/>
      <c r="EN645" s="9"/>
      <c r="EO645" s="9"/>
      <c r="EP645" s="9"/>
      <c r="EQ645" s="9"/>
    </row>
    <row r="646" spans="2:147" ht="18.75">
      <c r="B646" s="13"/>
      <c r="C646" s="31"/>
      <c r="D646" s="32"/>
      <c r="E646" s="153">
        <v>11555890</v>
      </c>
      <c r="F646" s="154"/>
      <c r="G646" s="155" t="s">
        <v>5780</v>
      </c>
      <c r="H646" s="155" t="s">
        <v>5821</v>
      </c>
      <c r="I646" s="155" t="s">
        <v>5779</v>
      </c>
      <c r="J646" s="156">
        <v>232544</v>
      </c>
      <c r="K646" s="154"/>
      <c r="L646" s="154"/>
      <c r="M646" s="156" t="s">
        <v>4155</v>
      </c>
      <c r="N646" s="157">
        <v>8</v>
      </c>
      <c r="O646" s="160">
        <v>0.36</v>
      </c>
      <c r="P646" s="158">
        <v>42548</v>
      </c>
      <c r="Q646" s="154"/>
      <c r="R646" s="157" t="s">
        <v>5981</v>
      </c>
      <c r="S646" s="156" t="s">
        <v>5823</v>
      </c>
      <c r="T646" s="156" t="s">
        <v>5822</v>
      </c>
      <c r="U646" s="156" t="s">
        <v>907</v>
      </c>
      <c r="V646" s="157" t="s">
        <v>5850</v>
      </c>
      <c r="X646" s="42"/>
      <c r="Y646" s="43"/>
      <c r="Z646" s="42"/>
      <c r="AA646" s="7"/>
      <c r="AB646" s="5"/>
      <c r="AC646" s="7"/>
      <c r="AD646" s="7"/>
      <c r="AE646" s="7"/>
      <c r="AF646" s="35"/>
      <c r="AG646" s="7"/>
      <c r="AH646" s="5"/>
      <c r="AI646" s="9"/>
      <c r="AJ646" s="9"/>
      <c r="AK646" s="9"/>
      <c r="AL646" s="5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7"/>
      <c r="BO646" s="9"/>
      <c r="BP646" s="5"/>
      <c r="BQ646" s="7"/>
      <c r="BR646" s="44"/>
      <c r="BS646" s="9"/>
      <c r="BT646" s="9"/>
      <c r="BU646" s="9"/>
      <c r="BV646" s="9"/>
      <c r="BW646" s="7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  <c r="EB646" s="9"/>
      <c r="EC646" s="9"/>
      <c r="ED646" s="9"/>
      <c r="EE646" s="9"/>
      <c r="EF646" s="9"/>
      <c r="EG646" s="9"/>
      <c r="EH646" s="9"/>
      <c r="EI646" s="9"/>
      <c r="EJ646" s="9"/>
      <c r="EK646" s="9"/>
      <c r="EL646" s="9"/>
      <c r="EM646" s="9"/>
      <c r="EN646" s="9"/>
      <c r="EO646" s="9"/>
      <c r="EP646" s="9"/>
      <c r="EQ646" s="9"/>
    </row>
    <row r="647" spans="2:147" ht="18.75">
      <c r="B647" s="13"/>
      <c r="C647" s="31"/>
      <c r="D647" s="32"/>
      <c r="E647" s="124">
        <v>11602597</v>
      </c>
      <c r="G647" s="125" t="s">
        <v>5919</v>
      </c>
      <c r="H647" s="125" t="s">
        <v>5920</v>
      </c>
      <c r="I647" s="125" t="s">
        <v>5921</v>
      </c>
      <c r="J647" s="126">
        <v>3036576</v>
      </c>
      <c r="K647" s="13"/>
      <c r="M647" s="126" t="s">
        <v>5922</v>
      </c>
      <c r="N647" s="52">
        <v>150</v>
      </c>
      <c r="O647" s="130">
        <v>8.92</v>
      </c>
      <c r="P647" s="127">
        <v>42633</v>
      </c>
      <c r="Q647" s="13"/>
      <c r="S647" s="126" t="s">
        <v>5923</v>
      </c>
      <c r="T647" s="126" t="s">
        <v>5924</v>
      </c>
      <c r="U647" s="126" t="s">
        <v>907</v>
      </c>
      <c r="V647" s="157" t="s">
        <v>5992</v>
      </c>
      <c r="X647" s="42"/>
      <c r="Y647" s="43"/>
      <c r="Z647" s="42"/>
      <c r="AA647" s="7"/>
      <c r="AB647" s="5"/>
      <c r="AC647" s="7"/>
      <c r="AD647" s="7"/>
      <c r="AE647" s="7"/>
      <c r="AF647" s="35"/>
      <c r="AG647" s="7"/>
      <c r="AH647" s="5"/>
      <c r="AI647" s="9"/>
      <c r="AJ647" s="9"/>
      <c r="AK647" s="9"/>
      <c r="AL647" s="5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7"/>
      <c r="BO647" s="9"/>
      <c r="BP647" s="5"/>
      <c r="BQ647" s="7"/>
      <c r="BR647" s="44"/>
      <c r="BS647" s="9"/>
      <c r="BT647" s="9"/>
      <c r="BU647" s="9"/>
      <c r="BV647" s="9"/>
      <c r="BW647" s="7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  <c r="EB647" s="9"/>
      <c r="EC647" s="9"/>
      <c r="ED647" s="9"/>
      <c r="EE647" s="9"/>
      <c r="EF647" s="9"/>
      <c r="EG647" s="9"/>
      <c r="EH647" s="9"/>
      <c r="EI647" s="9"/>
      <c r="EJ647" s="9"/>
      <c r="EK647" s="9"/>
      <c r="EL647" s="9"/>
      <c r="EM647" s="9"/>
      <c r="EN647" s="9"/>
      <c r="EO647" s="9"/>
      <c r="EP647" s="9"/>
      <c r="EQ647" s="9"/>
    </row>
    <row r="648" spans="2:147" ht="18.75">
      <c r="B648" s="13"/>
      <c r="C648" s="31"/>
      <c r="D648" s="32"/>
      <c r="E648" s="32">
        <v>205260</v>
      </c>
      <c r="G648" s="13" t="s">
        <v>599</v>
      </c>
      <c r="H648" s="13" t="s">
        <v>2089</v>
      </c>
      <c r="I648" s="13" t="s">
        <v>4031</v>
      </c>
      <c r="L648" s="13" t="s">
        <v>600</v>
      </c>
      <c r="M648" s="31">
        <v>78741</v>
      </c>
      <c r="N648" s="52">
        <v>34</v>
      </c>
      <c r="O648" s="51">
        <v>2.037</v>
      </c>
      <c r="P648" s="30">
        <v>37420</v>
      </c>
      <c r="Q648" s="30">
        <v>37720</v>
      </c>
      <c r="R648" s="31" t="s">
        <v>4328</v>
      </c>
      <c r="S648" s="31" t="s">
        <v>1439</v>
      </c>
      <c r="T648" s="31" t="s">
        <v>1440</v>
      </c>
      <c r="U648" s="31" t="s">
        <v>554</v>
      </c>
      <c r="V648" s="31" t="s">
        <v>2301</v>
      </c>
      <c r="X648" s="42"/>
      <c r="Y648" s="43"/>
      <c r="Z648" s="42"/>
      <c r="AA648" s="7"/>
      <c r="AB648" s="5"/>
      <c r="AC648" s="7"/>
      <c r="AD648" s="7"/>
      <c r="AE648" s="7"/>
      <c r="AF648" s="35"/>
      <c r="AG648" s="7"/>
      <c r="AH648" s="5"/>
      <c r="AI648" s="9"/>
      <c r="AJ648" s="9"/>
      <c r="AK648" s="9"/>
      <c r="AL648" s="5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7"/>
      <c r="BO648" s="9"/>
      <c r="BP648" s="5"/>
      <c r="BQ648" s="7"/>
      <c r="BR648" s="44"/>
      <c r="BS648" s="9"/>
      <c r="BT648" s="9"/>
      <c r="BU648" s="9"/>
      <c r="BV648" s="9"/>
      <c r="BW648" s="7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  <c r="EB648" s="9"/>
      <c r="EC648" s="9"/>
      <c r="ED648" s="9"/>
      <c r="EE648" s="9"/>
      <c r="EF648" s="9"/>
      <c r="EG648" s="9"/>
      <c r="EH648" s="9"/>
      <c r="EI648" s="9"/>
      <c r="EJ648" s="9"/>
      <c r="EK648" s="9"/>
      <c r="EL648" s="9"/>
      <c r="EM648" s="9"/>
      <c r="EN648" s="9"/>
      <c r="EO648" s="9"/>
      <c r="EP648" s="9"/>
      <c r="EQ648" s="9"/>
    </row>
    <row r="649" spans="2:147" ht="18.75">
      <c r="B649" s="13"/>
      <c r="C649" s="31"/>
      <c r="D649" s="32"/>
      <c r="G649" s="13" t="s">
        <v>3049</v>
      </c>
      <c r="H649" s="13" t="s">
        <v>1997</v>
      </c>
      <c r="I649" s="13" t="s">
        <v>2445</v>
      </c>
      <c r="L649" s="13" t="s">
        <v>821</v>
      </c>
      <c r="M649" s="31">
        <v>78730</v>
      </c>
      <c r="N649" s="40">
        <v>348</v>
      </c>
      <c r="O649" s="51">
        <v>18.8</v>
      </c>
      <c r="P649" s="30">
        <v>33338</v>
      </c>
      <c r="Q649" s="30">
        <v>33734</v>
      </c>
      <c r="R649" s="30"/>
      <c r="S649" s="31" t="s">
        <v>3019</v>
      </c>
      <c r="T649" s="31" t="s">
        <v>1773</v>
      </c>
      <c r="U649" s="31" t="s">
        <v>3304</v>
      </c>
      <c r="V649" s="31" t="s">
        <v>1774</v>
      </c>
      <c r="X649" s="42"/>
      <c r="Y649" s="43"/>
      <c r="Z649" s="42"/>
      <c r="AA649" s="7"/>
      <c r="AB649" s="5"/>
      <c r="AC649" s="7"/>
      <c r="AD649" s="7"/>
      <c r="AE649" s="7"/>
      <c r="AF649" s="35"/>
      <c r="AG649" s="7"/>
      <c r="AH649" s="5"/>
      <c r="AI649" s="9"/>
      <c r="AJ649" s="9"/>
      <c r="AK649" s="9"/>
      <c r="AL649" s="5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7"/>
      <c r="BO649" s="9"/>
      <c r="BP649" s="5"/>
      <c r="BQ649" s="7"/>
      <c r="BR649" s="44"/>
      <c r="BS649" s="9"/>
      <c r="BT649" s="9"/>
      <c r="BU649" s="9"/>
      <c r="BV649" s="9"/>
      <c r="BW649" s="7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  <c r="EB649" s="9"/>
      <c r="EC649" s="9"/>
      <c r="ED649" s="9"/>
      <c r="EE649" s="9"/>
      <c r="EF649" s="9"/>
      <c r="EG649" s="9"/>
      <c r="EH649" s="9"/>
      <c r="EI649" s="9"/>
      <c r="EJ649" s="9"/>
      <c r="EK649" s="9"/>
      <c r="EL649" s="9"/>
      <c r="EM649" s="9"/>
      <c r="EN649" s="9"/>
      <c r="EO649" s="9"/>
      <c r="EP649" s="9"/>
      <c r="EQ649" s="9"/>
    </row>
    <row r="650" spans="2:147" ht="18.75">
      <c r="B650" s="124"/>
      <c r="C650" s="31"/>
      <c r="D650" s="32"/>
      <c r="E650" s="124">
        <v>10664439</v>
      </c>
      <c r="F650" s="13"/>
      <c r="G650" s="125" t="s">
        <v>2908</v>
      </c>
      <c r="H650" s="125" t="s">
        <v>5601</v>
      </c>
      <c r="I650" s="125" t="s">
        <v>2907</v>
      </c>
      <c r="J650" s="126">
        <v>3541279</v>
      </c>
      <c r="K650" s="125"/>
      <c r="M650" s="126" t="s">
        <v>3627</v>
      </c>
      <c r="N650" s="126">
        <v>250</v>
      </c>
      <c r="O650" s="130">
        <v>19.594</v>
      </c>
      <c r="P650" s="57">
        <v>40829</v>
      </c>
      <c r="Q650" s="127">
        <v>41062</v>
      </c>
      <c r="R650" s="31" t="s">
        <v>259</v>
      </c>
      <c r="S650" s="126" t="s">
        <v>521</v>
      </c>
      <c r="T650" s="126" t="s">
        <v>2223</v>
      </c>
      <c r="U650" s="31" t="s">
        <v>3304</v>
      </c>
      <c r="V650" s="31" t="s">
        <v>656</v>
      </c>
      <c r="X650" s="42"/>
      <c r="Y650" s="43"/>
      <c r="Z650" s="42"/>
      <c r="AA650" s="7"/>
      <c r="AB650" s="5"/>
      <c r="AC650" s="7"/>
      <c r="AD650" s="7"/>
      <c r="AE650" s="7"/>
      <c r="AF650" s="35"/>
      <c r="AG650" s="7"/>
      <c r="AH650" s="5"/>
      <c r="AI650" s="9"/>
      <c r="AJ650" s="9"/>
      <c r="AK650" s="9"/>
      <c r="AL650" s="5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7"/>
      <c r="BO650" s="9"/>
      <c r="BP650" s="5"/>
      <c r="BQ650" s="7"/>
      <c r="BR650" s="44"/>
      <c r="BS650" s="9"/>
      <c r="BT650" s="9"/>
      <c r="BU650" s="9"/>
      <c r="BV650" s="9"/>
      <c r="BW650" s="7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  <c r="EB650" s="9"/>
      <c r="EC650" s="9"/>
      <c r="ED650" s="9"/>
      <c r="EE650" s="9"/>
      <c r="EF650" s="9"/>
      <c r="EG650" s="9"/>
      <c r="EH650" s="9"/>
      <c r="EI650" s="9"/>
      <c r="EJ650" s="9"/>
      <c r="EK650" s="9"/>
      <c r="EL650" s="9"/>
      <c r="EM650" s="9"/>
      <c r="EN650" s="9"/>
      <c r="EO650" s="9"/>
      <c r="EP650" s="9"/>
      <c r="EQ650" s="9"/>
    </row>
    <row r="651" spans="2:147" ht="18.75">
      <c r="B651" s="13"/>
      <c r="C651" s="31"/>
      <c r="D651" s="32"/>
      <c r="E651" s="124">
        <v>10977321</v>
      </c>
      <c r="F651" s="13"/>
      <c r="G651" s="13" t="s">
        <v>4724</v>
      </c>
      <c r="H651" s="125" t="s">
        <v>5600</v>
      </c>
      <c r="I651" s="125" t="s">
        <v>2907</v>
      </c>
      <c r="J651" s="126">
        <v>1161771</v>
      </c>
      <c r="K651" s="13"/>
      <c r="M651" s="126">
        <v>78727</v>
      </c>
      <c r="N651" s="4">
        <v>256</v>
      </c>
      <c r="O651" s="51">
        <v>13.789</v>
      </c>
      <c r="P651" s="127">
        <v>41460</v>
      </c>
      <c r="Q651" s="127">
        <v>41796</v>
      </c>
      <c r="R651" s="31" t="s">
        <v>259</v>
      </c>
      <c r="S651" s="31" t="s">
        <v>4589</v>
      </c>
      <c r="T651" s="31" t="s">
        <v>2223</v>
      </c>
      <c r="U651" s="31" t="s">
        <v>3304</v>
      </c>
      <c r="V651" s="92" t="s">
        <v>4792</v>
      </c>
      <c r="X651" s="42"/>
      <c r="Y651" s="43"/>
      <c r="Z651" s="42"/>
      <c r="AA651" s="7"/>
      <c r="AB651" s="5"/>
      <c r="AC651" s="7"/>
      <c r="AD651" s="7"/>
      <c r="AE651" s="7"/>
      <c r="AF651" s="35"/>
      <c r="AG651" s="7"/>
      <c r="AH651" s="5"/>
      <c r="AI651" s="9"/>
      <c r="AJ651" s="9"/>
      <c r="AK651" s="9"/>
      <c r="AL651" s="5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7"/>
      <c r="BO651" s="9"/>
      <c r="BP651" s="5"/>
      <c r="BQ651" s="7"/>
      <c r="BR651" s="44"/>
      <c r="BS651" s="9"/>
      <c r="BT651" s="9"/>
      <c r="BU651" s="9"/>
      <c r="BV651" s="9"/>
      <c r="BW651" s="7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  <c r="EB651" s="9"/>
      <c r="EC651" s="9"/>
      <c r="ED651" s="9"/>
      <c r="EE651" s="9"/>
      <c r="EF651" s="9"/>
      <c r="EG651" s="9"/>
      <c r="EH651" s="9"/>
      <c r="EI651" s="9"/>
      <c r="EJ651" s="9"/>
      <c r="EK651" s="9"/>
      <c r="EL651" s="9"/>
      <c r="EM651" s="9"/>
      <c r="EN651" s="9"/>
      <c r="EO651" s="9"/>
      <c r="EP651" s="9"/>
      <c r="EQ651" s="9"/>
    </row>
    <row r="652" spans="2:147" ht="18.75">
      <c r="B652" s="13"/>
      <c r="C652" s="31"/>
      <c r="D652" s="32"/>
      <c r="E652" s="124">
        <v>11325236</v>
      </c>
      <c r="F652" s="13"/>
      <c r="G652" s="125" t="s">
        <v>5389</v>
      </c>
      <c r="H652" s="125" t="s">
        <v>5602</v>
      </c>
      <c r="I652" s="125" t="s">
        <v>5388</v>
      </c>
      <c r="J652" s="126">
        <v>5188984</v>
      </c>
      <c r="K652" s="13"/>
      <c r="M652" s="126" t="s">
        <v>3627</v>
      </c>
      <c r="N652" s="31">
        <v>290</v>
      </c>
      <c r="O652" s="130">
        <v>14.2</v>
      </c>
      <c r="P652" s="127">
        <v>42101</v>
      </c>
      <c r="Q652" s="127">
        <v>42326</v>
      </c>
      <c r="R652" s="126" t="s">
        <v>4889</v>
      </c>
      <c r="S652" s="126" t="s">
        <v>5428</v>
      </c>
      <c r="T652" s="126" t="s">
        <v>2223</v>
      </c>
      <c r="U652" s="31" t="s">
        <v>3304</v>
      </c>
      <c r="V652" s="92" t="s">
        <v>5462</v>
      </c>
      <c r="X652" s="42"/>
      <c r="Y652" s="43"/>
      <c r="Z652" s="42"/>
      <c r="AA652" s="7"/>
      <c r="AB652" s="5"/>
      <c r="AC652" s="7"/>
      <c r="AD652" s="7"/>
      <c r="AE652" s="7"/>
      <c r="AF652" s="35"/>
      <c r="AG652" s="7"/>
      <c r="AH652" s="5"/>
      <c r="AI652" s="9"/>
      <c r="AJ652" s="9"/>
      <c r="AK652" s="9"/>
      <c r="AL652" s="5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7"/>
      <c r="BO652" s="9"/>
      <c r="BP652" s="5"/>
      <c r="BQ652" s="7"/>
      <c r="BR652" s="44"/>
      <c r="BS652" s="9"/>
      <c r="BT652" s="9"/>
      <c r="BU652" s="9"/>
      <c r="BV652" s="9"/>
      <c r="BW652" s="7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  <c r="EB652" s="9"/>
      <c r="EC652" s="9"/>
      <c r="ED652" s="9"/>
      <c r="EE652" s="9"/>
      <c r="EF652" s="9"/>
      <c r="EG652" s="9"/>
      <c r="EH652" s="9"/>
      <c r="EI652" s="9"/>
      <c r="EJ652" s="9"/>
      <c r="EK652" s="9"/>
      <c r="EL652" s="9"/>
      <c r="EM652" s="9"/>
      <c r="EN652" s="9"/>
      <c r="EO652" s="9"/>
      <c r="EP652" s="9"/>
      <c r="EQ652" s="9"/>
    </row>
    <row r="653" spans="2:147" ht="18.75">
      <c r="B653" s="13"/>
      <c r="C653" s="31"/>
      <c r="D653" s="32"/>
      <c r="G653" s="13" t="s">
        <v>1775</v>
      </c>
      <c r="H653" s="13" t="s">
        <v>1776</v>
      </c>
      <c r="I653" s="13" t="s">
        <v>1756</v>
      </c>
      <c r="L653" s="13" t="s">
        <v>2034</v>
      </c>
      <c r="M653" s="31">
        <v>78749</v>
      </c>
      <c r="N653" s="40">
        <v>456</v>
      </c>
      <c r="O653" s="51">
        <v>31.59</v>
      </c>
      <c r="P653" s="30">
        <v>34456</v>
      </c>
      <c r="Q653" s="30">
        <v>34737</v>
      </c>
      <c r="R653" s="30"/>
      <c r="S653" s="31" t="s">
        <v>3307</v>
      </c>
      <c r="T653" s="31" t="s">
        <v>3308</v>
      </c>
      <c r="U653" s="31" t="s">
        <v>3304</v>
      </c>
      <c r="V653" s="31" t="s">
        <v>3514</v>
      </c>
      <c r="X653" s="42"/>
      <c r="Y653" s="43"/>
      <c r="Z653" s="42"/>
      <c r="AA653" s="7"/>
      <c r="AB653" s="5"/>
      <c r="AC653" s="7"/>
      <c r="AD653" s="7"/>
      <c r="AE653" s="7"/>
      <c r="AF653" s="35"/>
      <c r="AG653" s="7"/>
      <c r="AH653" s="5"/>
      <c r="AI653" s="9"/>
      <c r="AJ653" s="9"/>
      <c r="AK653" s="9"/>
      <c r="AL653" s="5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7"/>
      <c r="BO653" s="9"/>
      <c r="BP653" s="5"/>
      <c r="BQ653" s="7"/>
      <c r="BR653" s="44"/>
      <c r="BS653" s="9"/>
      <c r="BT653" s="9"/>
      <c r="BU653" s="9"/>
      <c r="BV653" s="9"/>
      <c r="BW653" s="7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  <c r="EB653" s="9"/>
      <c r="EC653" s="9"/>
      <c r="ED653" s="9"/>
      <c r="EE653" s="9"/>
      <c r="EF653" s="9"/>
      <c r="EG653" s="9"/>
      <c r="EH653" s="9"/>
      <c r="EI653" s="9"/>
      <c r="EJ653" s="9"/>
      <c r="EK653" s="9"/>
      <c r="EL653" s="9"/>
      <c r="EM653" s="9"/>
      <c r="EN653" s="9"/>
      <c r="EO653" s="9"/>
      <c r="EP653" s="9"/>
      <c r="EQ653" s="9"/>
    </row>
    <row r="654" spans="2:147" ht="18.75">
      <c r="B654" s="13"/>
      <c r="C654" s="31"/>
      <c r="D654" s="32"/>
      <c r="G654" s="13" t="s">
        <v>1757</v>
      </c>
      <c r="H654" s="13" t="s">
        <v>1758</v>
      </c>
      <c r="I654" s="13" t="s">
        <v>1759</v>
      </c>
      <c r="L654" s="13" t="s">
        <v>2035</v>
      </c>
      <c r="M654" s="31">
        <v>78749</v>
      </c>
      <c r="N654" s="40">
        <v>168</v>
      </c>
      <c r="O654" s="51">
        <v>10.9</v>
      </c>
      <c r="P654" s="30">
        <v>35002</v>
      </c>
      <c r="Q654" s="30">
        <v>35230</v>
      </c>
      <c r="R654" s="30"/>
      <c r="S654" s="31" t="s">
        <v>1168</v>
      </c>
      <c r="T654" s="31" t="s">
        <v>1169</v>
      </c>
      <c r="U654" s="31" t="s">
        <v>3304</v>
      </c>
      <c r="V654" s="31" t="s">
        <v>3520</v>
      </c>
      <c r="X654" s="42"/>
      <c r="Y654" s="43"/>
      <c r="Z654" s="42"/>
      <c r="AA654" s="7"/>
      <c r="AB654" s="5"/>
      <c r="AC654" s="7"/>
      <c r="AD654" s="7"/>
      <c r="AE654" s="7"/>
      <c r="AF654" s="35"/>
      <c r="AG654" s="7"/>
      <c r="AH654" s="5"/>
      <c r="AI654" s="9"/>
      <c r="AJ654" s="9"/>
      <c r="AK654" s="9"/>
      <c r="AL654" s="5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7"/>
      <c r="BO654" s="9"/>
      <c r="BP654" s="5"/>
      <c r="BQ654" s="7"/>
      <c r="BR654" s="44"/>
      <c r="BS654" s="9"/>
      <c r="BT654" s="9"/>
      <c r="BU654" s="9"/>
      <c r="BV654" s="9"/>
      <c r="BW654" s="7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</row>
    <row r="655" spans="2:147" ht="18.75">
      <c r="B655" s="13"/>
      <c r="C655" s="31"/>
      <c r="D655" s="32"/>
      <c r="G655" s="13" t="s">
        <v>1760</v>
      </c>
      <c r="H655" s="13" t="s">
        <v>1761</v>
      </c>
      <c r="I655" s="13" t="s">
        <v>1936</v>
      </c>
      <c r="L655" s="13" t="s">
        <v>2036</v>
      </c>
      <c r="M655" s="31">
        <v>78749</v>
      </c>
      <c r="N655" s="40">
        <v>448</v>
      </c>
      <c r="O655" s="51">
        <v>23.6</v>
      </c>
      <c r="P655" s="30">
        <v>35373</v>
      </c>
      <c r="Q655" s="30">
        <v>35907</v>
      </c>
      <c r="R655" s="30"/>
      <c r="S655" s="31" t="s">
        <v>1762</v>
      </c>
      <c r="T655" s="31" t="s">
        <v>1763</v>
      </c>
      <c r="U655" s="31" t="s">
        <v>3304</v>
      </c>
      <c r="V655" s="31" t="s">
        <v>3523</v>
      </c>
      <c r="X655" s="42"/>
      <c r="Y655" s="43"/>
      <c r="Z655" s="42"/>
      <c r="AA655" s="7"/>
      <c r="AB655" s="5"/>
      <c r="AC655" s="7"/>
      <c r="AD655" s="7"/>
      <c r="AE655" s="7"/>
      <c r="AF655" s="35"/>
      <c r="AG655" s="7"/>
      <c r="AH655" s="5"/>
      <c r="AI655" s="9"/>
      <c r="AJ655" s="9"/>
      <c r="AK655" s="9"/>
      <c r="AL655" s="5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7"/>
      <c r="BO655" s="9"/>
      <c r="BP655" s="5"/>
      <c r="BQ655" s="7"/>
      <c r="BR655" s="44"/>
      <c r="BS655" s="9"/>
      <c r="BT655" s="9"/>
      <c r="BU655" s="9"/>
      <c r="BV655" s="9"/>
      <c r="BW655" s="7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</row>
    <row r="656" spans="2:147" ht="18.75">
      <c r="B656" s="13"/>
      <c r="C656" s="31"/>
      <c r="D656" s="32"/>
      <c r="E656" s="56" t="s">
        <v>2043</v>
      </c>
      <c r="G656" s="13" t="s">
        <v>643</v>
      </c>
      <c r="H656" s="13" t="s">
        <v>2042</v>
      </c>
      <c r="I656" s="54" t="s">
        <v>296</v>
      </c>
      <c r="J656" s="91">
        <v>989577</v>
      </c>
      <c r="K656" s="91"/>
      <c r="L656" s="13" t="s">
        <v>297</v>
      </c>
      <c r="M656" s="71">
        <v>78704</v>
      </c>
      <c r="N656" s="31">
        <v>10</v>
      </c>
      <c r="O656" s="51">
        <v>0.4</v>
      </c>
      <c r="P656" s="57">
        <v>38379</v>
      </c>
      <c r="Q656" s="57">
        <v>38722</v>
      </c>
      <c r="R656" s="31" t="s">
        <v>596</v>
      </c>
      <c r="S656" s="31" t="s">
        <v>298</v>
      </c>
      <c r="T656" s="84" t="s">
        <v>299</v>
      </c>
      <c r="U656" s="31" t="s">
        <v>3304</v>
      </c>
      <c r="V656" s="31" t="s">
        <v>2447</v>
      </c>
      <c r="X656" s="42"/>
      <c r="Y656" s="43"/>
      <c r="Z656" s="42"/>
      <c r="AA656" s="7"/>
      <c r="AB656" s="5"/>
      <c r="AC656" s="7"/>
      <c r="AD656" s="7"/>
      <c r="AE656" s="7"/>
      <c r="AF656" s="35"/>
      <c r="AG656" s="7"/>
      <c r="AH656" s="5"/>
      <c r="AI656" s="9"/>
      <c r="AJ656" s="9"/>
      <c r="AK656" s="9"/>
      <c r="AL656" s="5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7"/>
      <c r="BO656" s="9"/>
      <c r="BP656" s="5"/>
      <c r="BQ656" s="7"/>
      <c r="BR656" s="44"/>
      <c r="BS656" s="9"/>
      <c r="BT656" s="9"/>
      <c r="BU656" s="9"/>
      <c r="BV656" s="9"/>
      <c r="BW656" s="7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  <c r="EB656" s="9"/>
      <c r="EC656" s="9"/>
      <c r="ED656" s="9"/>
      <c r="EE656" s="9"/>
      <c r="EF656" s="9"/>
      <c r="EG656" s="9"/>
      <c r="EH656" s="9"/>
      <c r="EI656" s="9"/>
      <c r="EJ656" s="9"/>
      <c r="EK656" s="9"/>
      <c r="EL656" s="9"/>
      <c r="EM656" s="9"/>
      <c r="EN656" s="9"/>
      <c r="EO656" s="9"/>
      <c r="EP656" s="9"/>
      <c r="EQ656" s="9"/>
    </row>
    <row r="657" spans="2:147" ht="18.75">
      <c r="B657" s="13"/>
      <c r="C657" s="31"/>
      <c r="D657" s="32"/>
      <c r="G657" s="13" t="s">
        <v>1764</v>
      </c>
      <c r="H657" s="13" t="s">
        <v>1765</v>
      </c>
      <c r="I657" s="13" t="s">
        <v>1766</v>
      </c>
      <c r="L657" s="13" t="s">
        <v>3869</v>
      </c>
      <c r="M657" s="31">
        <v>78741</v>
      </c>
      <c r="N657" s="40">
        <v>198</v>
      </c>
      <c r="O657" s="51">
        <v>9.73</v>
      </c>
      <c r="P657" s="30">
        <v>36269</v>
      </c>
      <c r="Q657" s="30">
        <v>36397</v>
      </c>
      <c r="R657" s="30"/>
      <c r="S657" s="31" t="s">
        <v>1767</v>
      </c>
      <c r="T657" s="31" t="s">
        <v>1768</v>
      </c>
      <c r="U657" s="31" t="s">
        <v>3304</v>
      </c>
      <c r="V657" s="31" t="s">
        <v>341</v>
      </c>
      <c r="X657" s="42"/>
      <c r="Y657" s="43"/>
      <c r="Z657" s="42"/>
      <c r="AA657" s="7"/>
      <c r="AB657" s="5"/>
      <c r="AC657" s="7"/>
      <c r="AD657" s="7"/>
      <c r="AE657" s="7"/>
      <c r="AF657" s="35"/>
      <c r="AG657" s="7"/>
      <c r="AH657" s="5"/>
      <c r="AI657" s="9"/>
      <c r="AJ657" s="9"/>
      <c r="AK657" s="9"/>
      <c r="AL657" s="5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7"/>
      <c r="BO657" s="9"/>
      <c r="BP657" s="5"/>
      <c r="BQ657" s="7"/>
      <c r="BR657" s="44"/>
      <c r="BS657" s="9"/>
      <c r="BT657" s="9"/>
      <c r="BU657" s="9"/>
      <c r="BV657" s="9"/>
      <c r="BW657" s="7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  <c r="EB657" s="9"/>
      <c r="EC657" s="9"/>
      <c r="ED657" s="9"/>
      <c r="EE657" s="9"/>
      <c r="EF657" s="9"/>
      <c r="EG657" s="9"/>
      <c r="EH657" s="9"/>
      <c r="EI657" s="9"/>
      <c r="EJ657" s="9"/>
      <c r="EK657" s="9"/>
      <c r="EL657" s="9"/>
      <c r="EM657" s="9"/>
      <c r="EN657" s="9"/>
      <c r="EO657" s="9"/>
      <c r="EP657" s="9"/>
      <c r="EQ657" s="9"/>
    </row>
    <row r="658" spans="2:147" ht="18.75">
      <c r="B658" s="13"/>
      <c r="C658" s="31"/>
      <c r="D658" s="32"/>
      <c r="E658" s="32">
        <v>218228</v>
      </c>
      <c r="G658" s="13" t="s">
        <v>1681</v>
      </c>
      <c r="H658" s="13" t="s">
        <v>1682</v>
      </c>
      <c r="I658" s="47" t="s">
        <v>1683</v>
      </c>
      <c r="J658" s="46"/>
      <c r="K658" s="46"/>
      <c r="L658" s="13" t="s">
        <v>1684</v>
      </c>
      <c r="M658" s="31">
        <v>78735</v>
      </c>
      <c r="N658" s="40">
        <v>8</v>
      </c>
      <c r="O658" s="51">
        <v>0.87</v>
      </c>
      <c r="P658" s="30">
        <v>37770</v>
      </c>
      <c r="Q658" s="30">
        <v>37770</v>
      </c>
      <c r="R658" s="30" t="s">
        <v>1685</v>
      </c>
      <c r="S658" s="31" t="s">
        <v>1686</v>
      </c>
      <c r="T658" s="31" t="s">
        <v>1395</v>
      </c>
      <c r="U658" s="31" t="s">
        <v>3304</v>
      </c>
      <c r="V658" s="31" t="s">
        <v>470</v>
      </c>
      <c r="X658" s="42"/>
      <c r="Y658" s="43"/>
      <c r="Z658" s="42"/>
      <c r="AA658" s="7"/>
      <c r="AB658" s="5"/>
      <c r="AC658" s="7"/>
      <c r="AD658" s="7"/>
      <c r="AE658" s="7"/>
      <c r="AF658" s="35"/>
      <c r="AG658" s="7"/>
      <c r="AH658" s="5"/>
      <c r="AI658" s="9"/>
      <c r="AJ658" s="9"/>
      <c r="AK658" s="9"/>
      <c r="AL658" s="5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7"/>
      <c r="BO658" s="9"/>
      <c r="BP658" s="5"/>
      <c r="BQ658" s="7"/>
      <c r="BR658" s="44"/>
      <c r="BS658" s="9"/>
      <c r="BT658" s="9"/>
      <c r="BU658" s="9"/>
      <c r="BV658" s="9"/>
      <c r="BW658" s="7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  <c r="EB658" s="9"/>
      <c r="EC658" s="9"/>
      <c r="ED658" s="9"/>
      <c r="EE658" s="9"/>
      <c r="EF658" s="9"/>
      <c r="EG658" s="9"/>
      <c r="EH658" s="9"/>
      <c r="EI658" s="9"/>
      <c r="EJ658" s="9"/>
      <c r="EK658" s="9"/>
      <c r="EL658" s="9"/>
      <c r="EM658" s="9"/>
      <c r="EN658" s="9"/>
      <c r="EO658" s="9"/>
      <c r="EP658" s="9"/>
      <c r="EQ658" s="9"/>
    </row>
    <row r="659" spans="2:147" ht="18.75">
      <c r="B659" s="13"/>
      <c r="C659" s="31"/>
      <c r="D659" s="32"/>
      <c r="E659" s="124">
        <v>10530294</v>
      </c>
      <c r="F659" s="13"/>
      <c r="G659" s="125" t="s">
        <v>2572</v>
      </c>
      <c r="H659" s="125" t="s">
        <v>2573</v>
      </c>
      <c r="I659" s="125" t="s">
        <v>2574</v>
      </c>
      <c r="J659" s="126">
        <v>3310381</v>
      </c>
      <c r="K659" s="13"/>
      <c r="L659" s="125"/>
      <c r="M659" s="31">
        <v>78723</v>
      </c>
      <c r="N659" s="31">
        <v>12</v>
      </c>
      <c r="O659" s="130">
        <v>0.56</v>
      </c>
      <c r="P659" s="127">
        <v>40540</v>
      </c>
      <c r="Q659" s="127">
        <v>40828</v>
      </c>
      <c r="S659" s="126" t="s">
        <v>2575</v>
      </c>
      <c r="T659" s="126" t="s">
        <v>2576</v>
      </c>
      <c r="U659" s="31" t="s">
        <v>3304</v>
      </c>
      <c r="V659" s="31" t="s">
        <v>2555</v>
      </c>
      <c r="X659" s="42"/>
      <c r="Y659" s="43"/>
      <c r="Z659" s="42"/>
      <c r="AA659" s="7"/>
      <c r="AB659" s="5"/>
      <c r="AC659" s="7"/>
      <c r="AD659" s="7"/>
      <c r="AE659" s="7"/>
      <c r="AF659" s="35"/>
      <c r="AG659" s="7"/>
      <c r="AH659" s="5"/>
      <c r="AI659" s="9"/>
      <c r="AJ659" s="9"/>
      <c r="AK659" s="9"/>
      <c r="AL659" s="5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7"/>
      <c r="BO659" s="9"/>
      <c r="BP659" s="5"/>
      <c r="BQ659" s="7"/>
      <c r="BR659" s="44"/>
      <c r="BS659" s="9"/>
      <c r="BT659" s="9"/>
      <c r="BU659" s="9"/>
      <c r="BV659" s="9"/>
      <c r="BW659" s="7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  <c r="EB659" s="9"/>
      <c r="EC659" s="9"/>
      <c r="ED659" s="9"/>
      <c r="EE659" s="9"/>
      <c r="EF659" s="9"/>
      <c r="EG659" s="9"/>
      <c r="EH659" s="9"/>
      <c r="EI659" s="9"/>
      <c r="EJ659" s="9"/>
      <c r="EK659" s="9"/>
      <c r="EL659" s="9"/>
      <c r="EM659" s="9"/>
      <c r="EN659" s="9"/>
      <c r="EO659" s="9"/>
      <c r="EP659" s="9"/>
      <c r="EQ659" s="9"/>
    </row>
    <row r="660" spans="2:147" ht="18.75">
      <c r="B660" s="13"/>
      <c r="C660" s="31"/>
      <c r="D660" s="32"/>
      <c r="E660" s="124">
        <v>10557686</v>
      </c>
      <c r="F660" s="13"/>
      <c r="G660" s="125" t="s">
        <v>3111</v>
      </c>
      <c r="H660" s="125" t="s">
        <v>3472</v>
      </c>
      <c r="I660" s="125" t="s">
        <v>3110</v>
      </c>
      <c r="J660" s="126">
        <v>3310900</v>
      </c>
      <c r="K660" s="13"/>
      <c r="M660" s="126" t="s">
        <v>2778</v>
      </c>
      <c r="N660" s="31">
        <v>12</v>
      </c>
      <c r="O660" s="130">
        <v>1.15</v>
      </c>
      <c r="P660" s="127">
        <v>40612</v>
      </c>
      <c r="Q660" s="127">
        <v>40704</v>
      </c>
      <c r="R660" s="31" t="s">
        <v>3720</v>
      </c>
      <c r="S660" s="126" t="s">
        <v>3473</v>
      </c>
      <c r="T660" s="126" t="s">
        <v>3474</v>
      </c>
      <c r="U660" s="31" t="s">
        <v>3304</v>
      </c>
      <c r="V660" s="31" t="s">
        <v>2556</v>
      </c>
      <c r="X660" s="42"/>
      <c r="Y660" s="43"/>
      <c r="Z660" s="42"/>
      <c r="AA660" s="7"/>
      <c r="AB660" s="5"/>
      <c r="AC660" s="7"/>
      <c r="AD660" s="7"/>
      <c r="AE660" s="7"/>
      <c r="AF660" s="35"/>
      <c r="AG660" s="7"/>
      <c r="AH660" s="5"/>
      <c r="AI660" s="9"/>
      <c r="AJ660" s="9"/>
      <c r="AK660" s="9"/>
      <c r="AL660" s="5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7"/>
      <c r="BO660" s="9"/>
      <c r="BP660" s="5"/>
      <c r="BQ660" s="7"/>
      <c r="BR660" s="44"/>
      <c r="BS660" s="9"/>
      <c r="BT660" s="9"/>
      <c r="BU660" s="9"/>
      <c r="BV660" s="9"/>
      <c r="BW660" s="7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  <c r="EB660" s="9"/>
      <c r="EC660" s="9"/>
      <c r="ED660" s="9"/>
      <c r="EE660" s="9"/>
      <c r="EF660" s="9"/>
      <c r="EG660" s="9"/>
      <c r="EH660" s="9"/>
      <c r="EI660" s="9"/>
      <c r="EJ660" s="9"/>
      <c r="EK660" s="9"/>
      <c r="EL660" s="9"/>
      <c r="EM660" s="9"/>
      <c r="EN660" s="9"/>
      <c r="EO660" s="9"/>
      <c r="EP660" s="9"/>
      <c r="EQ660" s="9"/>
    </row>
    <row r="661" spans="2:147" ht="18.75">
      <c r="B661" s="13"/>
      <c r="C661" s="31"/>
      <c r="D661" s="32"/>
      <c r="E661" s="161">
        <v>310453</v>
      </c>
      <c r="F661" s="157"/>
      <c r="G661" s="169" t="s">
        <v>2148</v>
      </c>
      <c r="H661" s="154" t="s">
        <v>4321</v>
      </c>
      <c r="I661" s="161" t="s">
        <v>4322</v>
      </c>
      <c r="J661" s="157">
        <v>3282718</v>
      </c>
      <c r="K661" s="157"/>
      <c r="L661" s="161" t="s">
        <v>4322</v>
      </c>
      <c r="M661" s="157">
        <v>78723</v>
      </c>
      <c r="N661" s="157">
        <v>800</v>
      </c>
      <c r="O661" s="163">
        <v>6.07</v>
      </c>
      <c r="P661" s="180">
        <v>39085</v>
      </c>
      <c r="Q661" s="180">
        <v>39274</v>
      </c>
      <c r="R661" s="171" t="s">
        <v>1600</v>
      </c>
      <c r="S661" s="157" t="s">
        <v>2147</v>
      </c>
      <c r="T661" s="157" t="s">
        <v>1175</v>
      </c>
      <c r="U661" s="157" t="s">
        <v>3304</v>
      </c>
      <c r="V661" s="157" t="s">
        <v>4325</v>
      </c>
      <c r="X661" s="42"/>
      <c r="Y661" s="43"/>
      <c r="Z661" s="42"/>
      <c r="AA661" s="7"/>
      <c r="AB661" s="5"/>
      <c r="AC661" s="7"/>
      <c r="AD661" s="7"/>
      <c r="AE661" s="7"/>
      <c r="AF661" s="35"/>
      <c r="AG661" s="7"/>
      <c r="AH661" s="5"/>
      <c r="AI661" s="9"/>
      <c r="AJ661" s="9"/>
      <c r="AK661" s="9"/>
      <c r="AL661" s="5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7"/>
      <c r="BO661" s="9"/>
      <c r="BP661" s="5"/>
      <c r="BQ661" s="7"/>
      <c r="BR661" s="44"/>
      <c r="BS661" s="9"/>
      <c r="BT661" s="9"/>
      <c r="BU661" s="9"/>
      <c r="BV661" s="9"/>
      <c r="BW661" s="7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  <c r="EB661" s="9"/>
      <c r="EC661" s="9"/>
      <c r="ED661" s="9"/>
      <c r="EE661" s="9"/>
      <c r="EF661" s="9"/>
      <c r="EG661" s="9"/>
      <c r="EH661" s="9"/>
      <c r="EI661" s="9"/>
      <c r="EJ661" s="9"/>
      <c r="EK661" s="9"/>
      <c r="EL661" s="9"/>
      <c r="EM661" s="9"/>
      <c r="EN661" s="9"/>
      <c r="EO661" s="9"/>
      <c r="EP661" s="9"/>
      <c r="EQ661" s="9"/>
    </row>
    <row r="662" spans="2:147" ht="18.75">
      <c r="B662" s="13"/>
      <c r="C662" s="31"/>
      <c r="D662" s="32"/>
      <c r="E662" s="32">
        <v>10447581</v>
      </c>
      <c r="G662" s="58" t="s">
        <v>4624</v>
      </c>
      <c r="H662" s="13" t="s">
        <v>4625</v>
      </c>
      <c r="I662" s="32" t="s">
        <v>4626</v>
      </c>
      <c r="J662" s="31">
        <v>3328496</v>
      </c>
      <c r="L662" s="32"/>
      <c r="M662" s="31">
        <v>78723</v>
      </c>
      <c r="N662" s="31">
        <v>301</v>
      </c>
      <c r="O662" s="51">
        <v>3.763</v>
      </c>
      <c r="P662" s="127">
        <v>40332</v>
      </c>
      <c r="Q662" s="127">
        <v>40477</v>
      </c>
      <c r="R662" s="31" t="s">
        <v>4328</v>
      </c>
      <c r="S662" s="31" t="s">
        <v>4627</v>
      </c>
      <c r="T662" s="126" t="s">
        <v>2223</v>
      </c>
      <c r="U662" s="31" t="s">
        <v>3304</v>
      </c>
      <c r="V662" s="31" t="s">
        <v>2154</v>
      </c>
      <c r="X662" s="42"/>
      <c r="Y662" s="43"/>
      <c r="Z662" s="42"/>
      <c r="AA662" s="7"/>
      <c r="AB662" s="5"/>
      <c r="AC662" s="7"/>
      <c r="AD662" s="7"/>
      <c r="AE662" s="7"/>
      <c r="AF662" s="35"/>
      <c r="AG662" s="7"/>
      <c r="AH662" s="5"/>
      <c r="AI662" s="9"/>
      <c r="AJ662" s="9"/>
      <c r="AK662" s="9"/>
      <c r="AL662" s="5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7"/>
      <c r="BO662" s="9"/>
      <c r="BP662" s="5"/>
      <c r="BQ662" s="7"/>
      <c r="BR662" s="44"/>
      <c r="BS662" s="9"/>
      <c r="BT662" s="9"/>
      <c r="BU662" s="9"/>
      <c r="BV662" s="9"/>
      <c r="BW662" s="7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</row>
    <row r="663" spans="2:147" ht="18.75">
      <c r="B663" s="13"/>
      <c r="C663" s="31"/>
      <c r="D663" s="32"/>
      <c r="E663" s="32">
        <v>10242289</v>
      </c>
      <c r="F663" s="32"/>
      <c r="G663" s="32" t="s">
        <v>3758</v>
      </c>
      <c r="H663" s="32" t="s">
        <v>2059</v>
      </c>
      <c r="I663" s="32" t="s">
        <v>3759</v>
      </c>
      <c r="J663" s="31">
        <v>288020</v>
      </c>
      <c r="K663" s="32" t="s">
        <v>3757</v>
      </c>
      <c r="L663" s="32">
        <v>288020</v>
      </c>
      <c r="M663" s="31" t="s">
        <v>534</v>
      </c>
      <c r="N663" s="31">
        <v>8</v>
      </c>
      <c r="O663" s="51">
        <v>0.595</v>
      </c>
      <c r="P663" s="57">
        <v>39875</v>
      </c>
      <c r="Q663" s="127">
        <v>40309</v>
      </c>
      <c r="R663" s="31" t="s">
        <v>2294</v>
      </c>
      <c r="S663" s="31" t="s">
        <v>2060</v>
      </c>
      <c r="T663" s="31" t="s">
        <v>2061</v>
      </c>
      <c r="U663" s="4" t="s">
        <v>177</v>
      </c>
      <c r="V663" s="31" t="s">
        <v>1630</v>
      </c>
      <c r="X663" s="42"/>
      <c r="Y663" s="43"/>
      <c r="Z663" s="42"/>
      <c r="AA663" s="7"/>
      <c r="AB663" s="5"/>
      <c r="AC663" s="7"/>
      <c r="AD663" s="7"/>
      <c r="AE663" s="7"/>
      <c r="AF663" s="35"/>
      <c r="AG663" s="7"/>
      <c r="AH663" s="5"/>
      <c r="AI663" s="9"/>
      <c r="AJ663" s="9"/>
      <c r="AK663" s="9"/>
      <c r="AL663" s="5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7"/>
      <c r="BO663" s="9"/>
      <c r="BP663" s="5"/>
      <c r="BQ663" s="7"/>
      <c r="BR663" s="44"/>
      <c r="BS663" s="9"/>
      <c r="BT663" s="9"/>
      <c r="BU663" s="9"/>
      <c r="BV663" s="9"/>
      <c r="BW663" s="7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  <c r="EB663" s="9"/>
      <c r="EC663" s="9"/>
      <c r="ED663" s="9"/>
      <c r="EE663" s="9"/>
      <c r="EF663" s="9"/>
      <c r="EG663" s="9"/>
      <c r="EH663" s="9"/>
      <c r="EI663" s="9"/>
      <c r="EJ663" s="9"/>
      <c r="EK663" s="9"/>
      <c r="EL663" s="9"/>
      <c r="EM663" s="9"/>
      <c r="EN663" s="9"/>
      <c r="EO663" s="9"/>
      <c r="EP663" s="9"/>
      <c r="EQ663" s="9"/>
    </row>
    <row r="664" spans="2:147" ht="18.75">
      <c r="B664" s="13"/>
      <c r="C664" s="31"/>
      <c r="D664" s="32"/>
      <c r="E664" s="32">
        <v>206067</v>
      </c>
      <c r="G664" s="13" t="s">
        <v>2345</v>
      </c>
      <c r="H664" s="13" t="s">
        <v>3740</v>
      </c>
      <c r="I664" s="13" t="s">
        <v>181</v>
      </c>
      <c r="L664" s="13" t="s">
        <v>1877</v>
      </c>
      <c r="M664" s="31">
        <v>78746</v>
      </c>
      <c r="N664" s="31">
        <v>238</v>
      </c>
      <c r="O664" s="51">
        <v>23.7</v>
      </c>
      <c r="P664" s="30">
        <v>37446</v>
      </c>
      <c r="Q664" s="30">
        <v>37673</v>
      </c>
      <c r="R664" s="31" t="s">
        <v>742</v>
      </c>
      <c r="S664" s="31" t="s">
        <v>2346</v>
      </c>
      <c r="T664" s="31" t="s">
        <v>2347</v>
      </c>
      <c r="U664" s="31" t="s">
        <v>3304</v>
      </c>
      <c r="V664" s="31" t="s">
        <v>3739</v>
      </c>
      <c r="X664" s="42"/>
      <c r="Y664" s="43"/>
      <c r="Z664" s="42"/>
      <c r="AA664" s="7"/>
      <c r="AB664" s="5"/>
      <c r="AC664" s="7"/>
      <c r="AD664" s="7"/>
      <c r="AE664" s="7"/>
      <c r="AF664" s="35"/>
      <c r="AG664" s="7"/>
      <c r="AH664" s="5"/>
      <c r="AI664" s="9"/>
      <c r="AJ664" s="9"/>
      <c r="AK664" s="9"/>
      <c r="AL664" s="5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7"/>
      <c r="BO664" s="9"/>
      <c r="BP664" s="5"/>
      <c r="BQ664" s="7"/>
      <c r="BR664" s="44"/>
      <c r="BS664" s="9"/>
      <c r="BT664" s="9"/>
      <c r="BU664" s="9"/>
      <c r="BV664" s="9"/>
      <c r="BW664" s="7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  <c r="EB664" s="9"/>
      <c r="EC664" s="9"/>
      <c r="ED664" s="9"/>
      <c r="EE664" s="9"/>
      <c r="EF664" s="9"/>
      <c r="EG664" s="9"/>
      <c r="EH664" s="9"/>
      <c r="EI664" s="9"/>
      <c r="EJ664" s="9"/>
      <c r="EK664" s="9"/>
      <c r="EL664" s="9"/>
      <c r="EM664" s="9"/>
      <c r="EN664" s="9"/>
      <c r="EO664" s="9"/>
      <c r="EP664" s="9"/>
      <c r="EQ664" s="9"/>
    </row>
    <row r="665" spans="2:147" ht="18.75">
      <c r="B665" s="13"/>
      <c r="C665" s="31"/>
      <c r="D665" s="32"/>
      <c r="E665" s="153" t="s">
        <v>5833</v>
      </c>
      <c r="F665" s="154"/>
      <c r="G665" s="155" t="s">
        <v>5796</v>
      </c>
      <c r="H665" s="155" t="s">
        <v>5834</v>
      </c>
      <c r="I665" s="155" t="s">
        <v>5401</v>
      </c>
      <c r="J665" s="156">
        <v>5188721</v>
      </c>
      <c r="K665" s="154"/>
      <c r="L665" s="154"/>
      <c r="M665" s="156" t="s">
        <v>3709</v>
      </c>
      <c r="N665" s="157">
        <v>288</v>
      </c>
      <c r="O665" s="160">
        <v>14.8741</v>
      </c>
      <c r="P665" s="158">
        <v>42104</v>
      </c>
      <c r="Q665" s="154"/>
      <c r="R665" s="156" t="s">
        <v>5251</v>
      </c>
      <c r="S665" s="156" t="s">
        <v>5264</v>
      </c>
      <c r="T665" s="156" t="s">
        <v>119</v>
      </c>
      <c r="U665" s="156" t="s">
        <v>907</v>
      </c>
      <c r="V665" s="164" t="s">
        <v>5462</v>
      </c>
      <c r="X665" s="42"/>
      <c r="Y665" s="43"/>
      <c r="Z665" s="42"/>
      <c r="AA665" s="7"/>
      <c r="AB665" s="5"/>
      <c r="AC665" s="7"/>
      <c r="AD665" s="7"/>
      <c r="AE665" s="7"/>
      <c r="AF665" s="35"/>
      <c r="AG665" s="7"/>
      <c r="AH665" s="5"/>
      <c r="AI665" s="9"/>
      <c r="AJ665" s="9"/>
      <c r="AK665" s="9"/>
      <c r="AL665" s="5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7"/>
      <c r="BO665" s="9"/>
      <c r="BP665" s="5"/>
      <c r="BQ665" s="7"/>
      <c r="BR665" s="44"/>
      <c r="BS665" s="9"/>
      <c r="BT665" s="9"/>
      <c r="BU665" s="9"/>
      <c r="BV665" s="9"/>
      <c r="BW665" s="7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  <c r="EB665" s="9"/>
      <c r="EC665" s="9"/>
      <c r="ED665" s="9"/>
      <c r="EE665" s="9"/>
      <c r="EF665" s="9"/>
      <c r="EG665" s="9"/>
      <c r="EH665" s="9"/>
      <c r="EI665" s="9"/>
      <c r="EJ665" s="9"/>
      <c r="EK665" s="9"/>
      <c r="EL665" s="9"/>
      <c r="EM665" s="9"/>
      <c r="EN665" s="9"/>
      <c r="EO665" s="9"/>
      <c r="EP665" s="9"/>
      <c r="EQ665" s="9"/>
    </row>
    <row r="666" spans="2:147" ht="18.75">
      <c r="B666" s="13"/>
      <c r="C666" s="31"/>
      <c r="D666" s="32"/>
      <c r="E666" s="58">
        <v>272342</v>
      </c>
      <c r="G666" s="54" t="s">
        <v>650</v>
      </c>
      <c r="H666" s="54" t="s">
        <v>236</v>
      </c>
      <c r="I666" s="54" t="s">
        <v>4028</v>
      </c>
      <c r="J666" s="91"/>
      <c r="K666" s="91"/>
      <c r="L666" s="54" t="s">
        <v>1178</v>
      </c>
      <c r="M666" s="31">
        <v>78704</v>
      </c>
      <c r="N666" s="40">
        <v>11</v>
      </c>
      <c r="O666" s="98">
        <v>1.31</v>
      </c>
      <c r="P666" s="57">
        <v>38553</v>
      </c>
      <c r="Q666" s="57">
        <v>38676</v>
      </c>
      <c r="R666" s="31" t="s">
        <v>1028</v>
      </c>
      <c r="S666" s="31" t="s">
        <v>4250</v>
      </c>
      <c r="T666" s="31" t="s">
        <v>1384</v>
      </c>
      <c r="U666" s="31" t="s">
        <v>3304</v>
      </c>
      <c r="V666" s="31" t="s">
        <v>730</v>
      </c>
      <c r="X666" s="42"/>
      <c r="Y666" s="43"/>
      <c r="Z666" s="42"/>
      <c r="AA666" s="7"/>
      <c r="AB666" s="5"/>
      <c r="AC666" s="7"/>
      <c r="AD666" s="7"/>
      <c r="AE666" s="7"/>
      <c r="AF666" s="35"/>
      <c r="AG666" s="7"/>
      <c r="AH666" s="5"/>
      <c r="AI666" s="9"/>
      <c r="AJ666" s="9"/>
      <c r="AK666" s="9"/>
      <c r="AL666" s="5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7"/>
      <c r="BO666" s="9"/>
      <c r="BP666" s="5"/>
      <c r="BQ666" s="7"/>
      <c r="BR666" s="44"/>
      <c r="BS666" s="9"/>
      <c r="BT666" s="9"/>
      <c r="BU666" s="9"/>
      <c r="BV666" s="9"/>
      <c r="BW666" s="7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  <c r="EB666" s="9"/>
      <c r="EC666" s="9"/>
      <c r="ED666" s="9"/>
      <c r="EE666" s="9"/>
      <c r="EF666" s="9"/>
      <c r="EG666" s="9"/>
      <c r="EH666" s="9"/>
      <c r="EI666" s="9"/>
      <c r="EJ666" s="9"/>
      <c r="EK666" s="9"/>
      <c r="EL666" s="9"/>
      <c r="EM666" s="9"/>
      <c r="EN666" s="9"/>
      <c r="EO666" s="9"/>
      <c r="EP666" s="9"/>
      <c r="EQ666" s="9"/>
    </row>
    <row r="667" spans="2:147" ht="18.75">
      <c r="B667" s="13"/>
      <c r="C667" s="31"/>
      <c r="D667" s="32"/>
      <c r="G667" s="13" t="s">
        <v>2956</v>
      </c>
      <c r="H667" s="13" t="s">
        <v>3199</v>
      </c>
      <c r="I667" s="13" t="s">
        <v>3604</v>
      </c>
      <c r="L667" s="13" t="s">
        <v>3870</v>
      </c>
      <c r="M667" s="31">
        <v>78703</v>
      </c>
      <c r="N667" s="40">
        <v>99</v>
      </c>
      <c r="O667" s="51">
        <v>1</v>
      </c>
      <c r="P667" s="30">
        <v>36189</v>
      </c>
      <c r="Q667" s="30">
        <v>36735</v>
      </c>
      <c r="R667" s="30"/>
      <c r="S667" s="31" t="s">
        <v>3763</v>
      </c>
      <c r="T667" s="31" t="s">
        <v>3764</v>
      </c>
      <c r="U667" s="31" t="s">
        <v>3304</v>
      </c>
      <c r="V667" s="31" t="s">
        <v>2822</v>
      </c>
      <c r="X667" s="42"/>
      <c r="Y667" s="43"/>
      <c r="Z667" s="42"/>
      <c r="AA667" s="7"/>
      <c r="AB667" s="5"/>
      <c r="AC667" s="7"/>
      <c r="AD667" s="7"/>
      <c r="AE667" s="7"/>
      <c r="AF667" s="35"/>
      <c r="AG667" s="7"/>
      <c r="AH667" s="5"/>
      <c r="AI667" s="9"/>
      <c r="AJ667" s="9"/>
      <c r="AK667" s="9"/>
      <c r="AL667" s="5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7"/>
      <c r="BO667" s="9"/>
      <c r="BP667" s="5"/>
      <c r="BQ667" s="7"/>
      <c r="BR667" s="44"/>
      <c r="BS667" s="9"/>
      <c r="BT667" s="9"/>
      <c r="BU667" s="9"/>
      <c r="BV667" s="9"/>
      <c r="BW667" s="7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  <c r="EB667" s="9"/>
      <c r="EC667" s="9"/>
      <c r="ED667" s="9"/>
      <c r="EE667" s="9"/>
      <c r="EF667" s="9"/>
      <c r="EG667" s="9"/>
      <c r="EH667" s="9"/>
      <c r="EI667" s="9"/>
      <c r="EJ667" s="9"/>
      <c r="EK667" s="9"/>
      <c r="EL667" s="9"/>
      <c r="EM667" s="9"/>
      <c r="EN667" s="9"/>
      <c r="EO667" s="9"/>
      <c r="EP667" s="9"/>
      <c r="EQ667" s="9"/>
    </row>
    <row r="668" spans="2:147" ht="18.75">
      <c r="B668" s="13"/>
      <c r="C668" s="31"/>
      <c r="D668" s="32"/>
      <c r="E668" s="58">
        <v>254164</v>
      </c>
      <c r="G668" s="54" t="s">
        <v>3339</v>
      </c>
      <c r="H668" s="54" t="s">
        <v>4016</v>
      </c>
      <c r="I668" s="13" t="s">
        <v>3908</v>
      </c>
      <c r="J668" s="31">
        <v>3043419</v>
      </c>
      <c r="L668" s="54" t="s">
        <v>3340</v>
      </c>
      <c r="M668" s="31">
        <v>78745</v>
      </c>
      <c r="N668" s="91">
        <v>120</v>
      </c>
      <c r="O668" s="98">
        <v>6.47</v>
      </c>
      <c r="P668" s="57">
        <v>38505</v>
      </c>
      <c r="Q668" s="57">
        <v>38776</v>
      </c>
      <c r="R668" s="31" t="s">
        <v>4076</v>
      </c>
      <c r="S668" s="31" t="s">
        <v>2749</v>
      </c>
      <c r="T668" s="31" t="s">
        <v>2750</v>
      </c>
      <c r="U668" s="92" t="s">
        <v>906</v>
      </c>
      <c r="V668" s="31" t="s">
        <v>3016</v>
      </c>
      <c r="X668" s="42"/>
      <c r="Y668" s="43"/>
      <c r="Z668" s="42"/>
      <c r="AA668" s="7"/>
      <c r="AB668" s="5"/>
      <c r="AC668" s="7"/>
      <c r="AD668" s="7"/>
      <c r="AE668" s="7"/>
      <c r="AF668" s="35"/>
      <c r="AG668" s="7"/>
      <c r="AH668" s="5"/>
      <c r="AI668" s="9"/>
      <c r="AJ668" s="9"/>
      <c r="AK668" s="9"/>
      <c r="AL668" s="5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7"/>
      <c r="BO668" s="9"/>
      <c r="BP668" s="5"/>
      <c r="BQ668" s="7"/>
      <c r="BR668" s="44"/>
      <c r="BS668" s="9"/>
      <c r="BT668" s="9"/>
      <c r="BU668" s="9"/>
      <c r="BV668" s="9"/>
      <c r="BW668" s="7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  <c r="EB668" s="9"/>
      <c r="EC668" s="9"/>
      <c r="ED668" s="9"/>
      <c r="EE668" s="9"/>
      <c r="EF668" s="9"/>
      <c r="EG668" s="9"/>
      <c r="EH668" s="9"/>
      <c r="EI668" s="9"/>
      <c r="EJ668" s="9"/>
      <c r="EK668" s="9"/>
      <c r="EL668" s="9"/>
      <c r="EM668" s="9"/>
      <c r="EN668" s="9"/>
      <c r="EO668" s="9"/>
      <c r="EP668" s="9"/>
      <c r="EQ668" s="9"/>
    </row>
    <row r="669" spans="2:147" ht="18.75">
      <c r="B669" s="13"/>
      <c r="C669" s="31"/>
      <c r="D669" s="32"/>
      <c r="E669" s="153">
        <v>11487349</v>
      </c>
      <c r="F669" s="154"/>
      <c r="G669" s="155" t="s">
        <v>5661</v>
      </c>
      <c r="H669" s="155" t="s">
        <v>5682</v>
      </c>
      <c r="I669" s="155" t="s">
        <v>5660</v>
      </c>
      <c r="J669" s="156">
        <v>3292774</v>
      </c>
      <c r="K669" s="154"/>
      <c r="L669" s="154"/>
      <c r="M669" s="156" t="s">
        <v>3923</v>
      </c>
      <c r="N669" s="157">
        <v>52</v>
      </c>
      <c r="O669" s="160">
        <v>4.21</v>
      </c>
      <c r="P669" s="158">
        <v>42419</v>
      </c>
      <c r="Q669" s="155"/>
      <c r="R669" s="157" t="s">
        <v>5539</v>
      </c>
      <c r="S669" s="156" t="s">
        <v>5683</v>
      </c>
      <c r="T669" s="156" t="s">
        <v>5674</v>
      </c>
      <c r="U669" s="156" t="s">
        <v>907</v>
      </c>
      <c r="V669" s="157" t="s">
        <v>5698</v>
      </c>
      <c r="X669" s="42"/>
      <c r="Y669" s="43"/>
      <c r="Z669" s="42"/>
      <c r="AA669" s="7"/>
      <c r="AB669" s="5"/>
      <c r="AC669" s="7"/>
      <c r="AD669" s="7"/>
      <c r="AE669" s="7"/>
      <c r="AF669" s="35"/>
      <c r="AG669" s="7"/>
      <c r="AH669" s="5"/>
      <c r="AI669" s="9"/>
      <c r="AJ669" s="9"/>
      <c r="AK669" s="9"/>
      <c r="AL669" s="5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7"/>
      <c r="BO669" s="9"/>
      <c r="BP669" s="5"/>
      <c r="BQ669" s="7"/>
      <c r="BR669" s="44"/>
      <c r="BS669" s="9"/>
      <c r="BT669" s="9"/>
      <c r="BU669" s="9"/>
      <c r="BV669" s="9"/>
      <c r="BW669" s="7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  <c r="EB669" s="9"/>
      <c r="EC669" s="9"/>
      <c r="ED669" s="9"/>
      <c r="EE669" s="9"/>
      <c r="EF669" s="9"/>
      <c r="EG669" s="9"/>
      <c r="EH669" s="9"/>
      <c r="EI669" s="9"/>
      <c r="EJ669" s="9"/>
      <c r="EK669" s="9"/>
      <c r="EL669" s="9"/>
      <c r="EM669" s="9"/>
      <c r="EN669" s="9"/>
      <c r="EO669" s="9"/>
      <c r="EP669" s="9"/>
      <c r="EQ669" s="9"/>
    </row>
    <row r="670" spans="2:147" ht="18.75">
      <c r="B670" s="13"/>
      <c r="C670" s="31"/>
      <c r="D670" s="32"/>
      <c r="E670" s="32">
        <v>11403</v>
      </c>
      <c r="G670" s="13" t="s">
        <v>683</v>
      </c>
      <c r="H670" s="13" t="s">
        <v>1781</v>
      </c>
      <c r="I670" s="13" t="s">
        <v>1782</v>
      </c>
      <c r="L670" s="13" t="s">
        <v>3871</v>
      </c>
      <c r="M670" s="31">
        <v>78727</v>
      </c>
      <c r="N670" s="40">
        <v>32</v>
      </c>
      <c r="O670" s="51">
        <v>2.84</v>
      </c>
      <c r="P670" s="30">
        <v>36425</v>
      </c>
      <c r="Q670" s="30">
        <v>36699</v>
      </c>
      <c r="R670" s="30"/>
      <c r="S670" s="31" t="s">
        <v>684</v>
      </c>
      <c r="T670" s="31" t="s">
        <v>685</v>
      </c>
      <c r="U670" s="31" t="s">
        <v>3304</v>
      </c>
      <c r="V670" s="31" t="s">
        <v>1365</v>
      </c>
      <c r="X670" s="42"/>
      <c r="Y670" s="43"/>
      <c r="Z670" s="42"/>
      <c r="AA670" s="7"/>
      <c r="AB670" s="5"/>
      <c r="AC670" s="7"/>
      <c r="AD670" s="7"/>
      <c r="AE670" s="7"/>
      <c r="AF670" s="35"/>
      <c r="AG670" s="7"/>
      <c r="AH670" s="5"/>
      <c r="AI670" s="9"/>
      <c r="AJ670" s="9"/>
      <c r="AK670" s="9"/>
      <c r="AL670" s="5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7"/>
      <c r="BO670" s="9"/>
      <c r="BP670" s="5"/>
      <c r="BQ670" s="7"/>
      <c r="BR670" s="44"/>
      <c r="BS670" s="9"/>
      <c r="BT670" s="9"/>
      <c r="BU670" s="9"/>
      <c r="BV670" s="9"/>
      <c r="BW670" s="7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  <c r="EB670" s="9"/>
      <c r="EC670" s="9"/>
      <c r="ED670" s="9"/>
      <c r="EE670" s="9"/>
      <c r="EF670" s="9"/>
      <c r="EG670" s="9"/>
      <c r="EH670" s="9"/>
      <c r="EI670" s="9"/>
      <c r="EJ670" s="9"/>
      <c r="EK670" s="9"/>
      <c r="EL670" s="9"/>
      <c r="EM670" s="9"/>
      <c r="EN670" s="9"/>
      <c r="EO670" s="9"/>
      <c r="EP670" s="9"/>
      <c r="EQ670" s="9"/>
    </row>
    <row r="671" spans="1:147" ht="18.75">
      <c r="A671" s="124"/>
      <c r="B671" s="13"/>
      <c r="C671" s="125"/>
      <c r="D671" s="32"/>
      <c r="E671" s="58">
        <v>232644</v>
      </c>
      <c r="G671" s="55" t="s">
        <v>367</v>
      </c>
      <c r="H671" s="55" t="s">
        <v>368</v>
      </c>
      <c r="I671" s="55" t="s">
        <v>369</v>
      </c>
      <c r="J671" s="92"/>
      <c r="K671" s="92"/>
      <c r="L671" s="13" t="s">
        <v>370</v>
      </c>
      <c r="M671" s="71">
        <v>78751</v>
      </c>
      <c r="N671" s="31">
        <v>8</v>
      </c>
      <c r="O671" s="51">
        <v>0.29</v>
      </c>
      <c r="P671" s="103">
        <v>38065</v>
      </c>
      <c r="Q671" s="103">
        <v>38275</v>
      </c>
      <c r="R671" s="104" t="s">
        <v>4328</v>
      </c>
      <c r="S671" s="105" t="s">
        <v>371</v>
      </c>
      <c r="T671" s="104" t="s">
        <v>372</v>
      </c>
      <c r="U671" s="31" t="s">
        <v>3304</v>
      </c>
      <c r="V671" s="31" t="s">
        <v>589</v>
      </c>
      <c r="X671" s="42"/>
      <c r="Y671" s="43"/>
      <c r="Z671" s="42"/>
      <c r="AA671" s="7"/>
      <c r="AB671" s="5"/>
      <c r="AC671" s="7"/>
      <c r="AD671" s="7"/>
      <c r="AE671" s="7"/>
      <c r="AF671" s="35"/>
      <c r="AG671" s="7"/>
      <c r="AH671" s="5"/>
      <c r="AI671" s="9"/>
      <c r="AJ671" s="9"/>
      <c r="AK671" s="9"/>
      <c r="AL671" s="5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7"/>
      <c r="BO671" s="9"/>
      <c r="BP671" s="5"/>
      <c r="BQ671" s="7"/>
      <c r="BR671" s="44"/>
      <c r="BS671" s="9"/>
      <c r="BT671" s="9"/>
      <c r="BU671" s="9"/>
      <c r="BV671" s="9"/>
      <c r="BW671" s="7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  <c r="EB671" s="9"/>
      <c r="EC671" s="9"/>
      <c r="ED671" s="9"/>
      <c r="EE671" s="9"/>
      <c r="EF671" s="9"/>
      <c r="EG671" s="9"/>
      <c r="EH671" s="9"/>
      <c r="EI671" s="9"/>
      <c r="EJ671" s="9"/>
      <c r="EK671" s="9"/>
      <c r="EL671" s="9"/>
      <c r="EM671" s="9"/>
      <c r="EN671" s="9"/>
      <c r="EO671" s="9"/>
      <c r="EP671" s="9"/>
      <c r="EQ671" s="9"/>
    </row>
    <row r="672" spans="2:147" ht="18.75">
      <c r="B672" s="13"/>
      <c r="C672" s="31"/>
      <c r="D672" s="32"/>
      <c r="E672" s="124" t="s">
        <v>5371</v>
      </c>
      <c r="F672" s="13"/>
      <c r="G672" s="125" t="s">
        <v>5330</v>
      </c>
      <c r="H672" s="125" t="s">
        <v>5370</v>
      </c>
      <c r="I672" s="125" t="s">
        <v>4670</v>
      </c>
      <c r="J672" s="126">
        <v>5062238</v>
      </c>
      <c r="K672" s="13"/>
      <c r="M672" s="126" t="s">
        <v>3635</v>
      </c>
      <c r="N672" s="4">
        <v>45</v>
      </c>
      <c r="O672" s="130">
        <v>0.358</v>
      </c>
      <c r="P672" s="127">
        <v>41309</v>
      </c>
      <c r="Q672" s="13"/>
      <c r="R672" s="31" t="s">
        <v>1871</v>
      </c>
      <c r="S672" s="126" t="s">
        <v>4698</v>
      </c>
      <c r="T672" s="126" t="s">
        <v>2254</v>
      </c>
      <c r="U672" s="31" t="s">
        <v>2754</v>
      </c>
      <c r="V672" s="31" t="s">
        <v>4707</v>
      </c>
      <c r="X672" s="42"/>
      <c r="Y672" s="43"/>
      <c r="Z672" s="42"/>
      <c r="AA672" s="7"/>
      <c r="AB672" s="5"/>
      <c r="AC672" s="7"/>
      <c r="AD672" s="7"/>
      <c r="AE672" s="7"/>
      <c r="AF672" s="35"/>
      <c r="AG672" s="7"/>
      <c r="AH672" s="5"/>
      <c r="AI672" s="9"/>
      <c r="AJ672" s="9"/>
      <c r="AK672" s="9"/>
      <c r="AL672" s="5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7"/>
      <c r="BO672" s="9"/>
      <c r="BP672" s="5"/>
      <c r="BQ672" s="7"/>
      <c r="BR672" s="44"/>
      <c r="BS672" s="9"/>
      <c r="BT672" s="9"/>
      <c r="BU672" s="9"/>
      <c r="BV672" s="9"/>
      <c r="BW672" s="7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  <c r="EB672" s="9"/>
      <c r="EC672" s="9"/>
      <c r="ED672" s="9"/>
      <c r="EE672" s="9"/>
      <c r="EF672" s="9"/>
      <c r="EG672" s="9"/>
      <c r="EH672" s="9"/>
      <c r="EI672" s="9"/>
      <c r="EJ672" s="9"/>
      <c r="EK672" s="9"/>
      <c r="EL672" s="9"/>
      <c r="EM672" s="9"/>
      <c r="EN672" s="9"/>
      <c r="EO672" s="9"/>
      <c r="EP672" s="9"/>
      <c r="EQ672" s="9"/>
    </row>
    <row r="673" spans="2:147" ht="18.75">
      <c r="B673" s="13"/>
      <c r="C673" s="31"/>
      <c r="D673" s="32"/>
      <c r="E673" s="58">
        <v>296356</v>
      </c>
      <c r="G673" s="54" t="s">
        <v>1888</v>
      </c>
      <c r="H673" s="55" t="s">
        <v>2797</v>
      </c>
      <c r="I673" s="54" t="s">
        <v>768</v>
      </c>
      <c r="J673" s="91">
        <v>271340</v>
      </c>
      <c r="K673" s="91"/>
      <c r="L673" s="54" t="s">
        <v>1889</v>
      </c>
      <c r="M673" s="91">
        <v>78756</v>
      </c>
      <c r="N673" s="91">
        <v>8</v>
      </c>
      <c r="O673" s="98">
        <v>0.4</v>
      </c>
      <c r="P673" s="57">
        <v>38854</v>
      </c>
      <c r="Q673" s="57">
        <v>38987</v>
      </c>
      <c r="R673" s="31" t="s">
        <v>4076</v>
      </c>
      <c r="S673" s="92" t="s">
        <v>3125</v>
      </c>
      <c r="T673" s="92" t="s">
        <v>2796</v>
      </c>
      <c r="U673" s="31" t="s">
        <v>3304</v>
      </c>
      <c r="V673" s="31" t="s">
        <v>1814</v>
      </c>
      <c r="X673" s="42"/>
      <c r="Y673" s="43"/>
      <c r="Z673" s="42"/>
      <c r="AA673" s="7"/>
      <c r="AB673" s="5"/>
      <c r="AC673" s="7"/>
      <c r="AD673" s="7"/>
      <c r="AE673" s="7"/>
      <c r="AF673" s="35"/>
      <c r="AG673" s="7"/>
      <c r="AH673" s="5"/>
      <c r="AI673" s="9"/>
      <c r="AJ673" s="9"/>
      <c r="AK673" s="9"/>
      <c r="AL673" s="5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7"/>
      <c r="BO673" s="9"/>
      <c r="BP673" s="5"/>
      <c r="BQ673" s="7"/>
      <c r="BR673" s="44"/>
      <c r="BS673" s="9"/>
      <c r="BT673" s="9"/>
      <c r="BU673" s="9"/>
      <c r="BV673" s="9"/>
      <c r="BW673" s="7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  <c r="EB673" s="9"/>
      <c r="EC673" s="9"/>
      <c r="ED673" s="9"/>
      <c r="EE673" s="9"/>
      <c r="EF673" s="9"/>
      <c r="EG673" s="9"/>
      <c r="EH673" s="9"/>
      <c r="EI673" s="9"/>
      <c r="EJ673" s="9"/>
      <c r="EK673" s="9"/>
      <c r="EL673" s="9"/>
      <c r="EM673" s="9"/>
      <c r="EN673" s="9"/>
      <c r="EO673" s="9"/>
      <c r="EP673" s="9"/>
      <c r="EQ673" s="9"/>
    </row>
    <row r="674" spans="2:147" ht="18.75">
      <c r="B674" s="13"/>
      <c r="C674" s="31"/>
      <c r="D674" s="32"/>
      <c r="E674" s="124">
        <v>10651626</v>
      </c>
      <c r="F674" s="13"/>
      <c r="G674" s="125" t="s">
        <v>2111</v>
      </c>
      <c r="H674" s="125" t="s">
        <v>2140</v>
      </c>
      <c r="I674" s="125" t="s">
        <v>2110</v>
      </c>
      <c r="J674" s="126">
        <v>3532746</v>
      </c>
      <c r="K674" s="13"/>
      <c r="M674" s="126" t="s">
        <v>3926</v>
      </c>
      <c r="N674" s="31">
        <v>325</v>
      </c>
      <c r="O674" s="51">
        <v>18.223</v>
      </c>
      <c r="P674" s="127">
        <v>40802</v>
      </c>
      <c r="Q674" s="127">
        <v>40977</v>
      </c>
      <c r="R674" s="31" t="s">
        <v>259</v>
      </c>
      <c r="S674" s="126" t="s">
        <v>520</v>
      </c>
      <c r="T674" s="126" t="s">
        <v>2227</v>
      </c>
      <c r="U674" s="31" t="s">
        <v>3304</v>
      </c>
      <c r="V674" s="31" t="s">
        <v>3106</v>
      </c>
      <c r="X674" s="42"/>
      <c r="Y674" s="43"/>
      <c r="Z674" s="42"/>
      <c r="AA674" s="7"/>
      <c r="AB674" s="5"/>
      <c r="AC674" s="7"/>
      <c r="AD674" s="7"/>
      <c r="AE674" s="7"/>
      <c r="AF674" s="35"/>
      <c r="AG674" s="7"/>
      <c r="AH674" s="5"/>
      <c r="AI674" s="9"/>
      <c r="AJ674" s="9"/>
      <c r="AK674" s="9"/>
      <c r="AL674" s="5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7"/>
      <c r="BO674" s="9"/>
      <c r="BP674" s="5"/>
      <c r="BQ674" s="7"/>
      <c r="BR674" s="44"/>
      <c r="BS674" s="9"/>
      <c r="BT674" s="9"/>
      <c r="BU674" s="9"/>
      <c r="BV674" s="9"/>
      <c r="BW674" s="7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  <c r="EB674" s="9"/>
      <c r="EC674" s="9"/>
      <c r="ED674" s="9"/>
      <c r="EE674" s="9"/>
      <c r="EF674" s="9"/>
      <c r="EG674" s="9"/>
      <c r="EH674" s="9"/>
      <c r="EI674" s="9"/>
      <c r="EJ674" s="9"/>
      <c r="EK674" s="9"/>
      <c r="EL674" s="9"/>
      <c r="EM674" s="9"/>
      <c r="EN674" s="9"/>
      <c r="EO674" s="9"/>
      <c r="EP674" s="9"/>
      <c r="EQ674" s="9"/>
    </row>
    <row r="675" spans="2:147" ht="18.75">
      <c r="B675" s="13"/>
      <c r="C675" s="31"/>
      <c r="D675" s="32"/>
      <c r="E675" s="58">
        <v>267639</v>
      </c>
      <c r="G675" s="54" t="s">
        <v>3292</v>
      </c>
      <c r="H675" s="54" t="s">
        <v>3767</v>
      </c>
      <c r="I675" s="54" t="s">
        <v>128</v>
      </c>
      <c r="J675" s="91">
        <v>190598</v>
      </c>
      <c r="K675" s="91"/>
      <c r="L675" s="54" t="s">
        <v>3872</v>
      </c>
      <c r="M675" s="31">
        <v>78703</v>
      </c>
      <c r="N675" s="60">
        <v>6</v>
      </c>
      <c r="O675" s="98">
        <v>0.41700000000000004</v>
      </c>
      <c r="P675" s="57">
        <v>38558</v>
      </c>
      <c r="Q675" s="57">
        <v>38702</v>
      </c>
      <c r="R675" s="31" t="s">
        <v>1149</v>
      </c>
      <c r="S675" s="31" t="s">
        <v>1598</v>
      </c>
      <c r="T675" s="31" t="s">
        <v>1599</v>
      </c>
      <c r="U675" s="31" t="s">
        <v>3304</v>
      </c>
      <c r="V675" s="31" t="s">
        <v>730</v>
      </c>
      <c r="X675" s="42"/>
      <c r="Y675" s="43"/>
      <c r="Z675" s="42"/>
      <c r="AA675" s="7"/>
      <c r="AB675" s="5"/>
      <c r="AC675" s="7"/>
      <c r="AD675" s="7"/>
      <c r="AE675" s="7"/>
      <c r="AF675" s="35"/>
      <c r="AG675" s="7"/>
      <c r="AH675" s="5"/>
      <c r="AI675" s="9"/>
      <c r="AJ675" s="9"/>
      <c r="AK675" s="9"/>
      <c r="AL675" s="5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7"/>
      <c r="BO675" s="9"/>
      <c r="BP675" s="5"/>
      <c r="BQ675" s="7"/>
      <c r="BR675" s="44"/>
      <c r="BS675" s="9"/>
      <c r="BT675" s="9"/>
      <c r="BU675" s="9"/>
      <c r="BV675" s="9"/>
      <c r="BW675" s="7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  <c r="EB675" s="9"/>
      <c r="EC675" s="9"/>
      <c r="ED675" s="9"/>
      <c r="EE675" s="9"/>
      <c r="EF675" s="9"/>
      <c r="EG675" s="9"/>
      <c r="EH675" s="9"/>
      <c r="EI675" s="9"/>
      <c r="EJ675" s="9"/>
      <c r="EK675" s="9"/>
      <c r="EL675" s="9"/>
      <c r="EM675" s="9"/>
      <c r="EN675" s="9"/>
      <c r="EO675" s="9"/>
      <c r="EP675" s="9"/>
      <c r="EQ675" s="9"/>
    </row>
    <row r="676" spans="2:147" ht="18.75">
      <c r="B676" s="13"/>
      <c r="C676" s="31"/>
      <c r="D676" s="32"/>
      <c r="E676" s="58">
        <v>310608</v>
      </c>
      <c r="G676" s="54" t="s">
        <v>1690</v>
      </c>
      <c r="H676" s="54" t="s">
        <v>2261</v>
      </c>
      <c r="I676" s="54" t="s">
        <v>1691</v>
      </c>
      <c r="J676" s="91">
        <v>190580</v>
      </c>
      <c r="K676" s="91"/>
      <c r="L676" s="54" t="s">
        <v>1691</v>
      </c>
      <c r="M676" s="91">
        <v>78703</v>
      </c>
      <c r="N676" s="91">
        <v>7</v>
      </c>
      <c r="O676" s="98">
        <v>0.423</v>
      </c>
      <c r="P676" s="57">
        <v>39120</v>
      </c>
      <c r="Q676" s="57">
        <v>39281</v>
      </c>
      <c r="R676" s="92" t="s">
        <v>4328</v>
      </c>
      <c r="S676" s="92" t="s">
        <v>1438</v>
      </c>
      <c r="T676" s="31" t="s">
        <v>2379</v>
      </c>
      <c r="U676" s="31" t="s">
        <v>3304</v>
      </c>
      <c r="V676" s="92" t="s">
        <v>2259</v>
      </c>
      <c r="X676" s="42"/>
      <c r="Y676" s="43"/>
      <c r="Z676" s="42"/>
      <c r="AA676" s="7"/>
      <c r="AB676" s="5"/>
      <c r="AC676" s="7"/>
      <c r="AD676" s="7"/>
      <c r="AE676" s="7"/>
      <c r="AF676" s="35"/>
      <c r="AG676" s="7"/>
      <c r="AH676" s="5"/>
      <c r="AI676" s="9"/>
      <c r="AJ676" s="9"/>
      <c r="AK676" s="9"/>
      <c r="AL676" s="5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7"/>
      <c r="BO676" s="9"/>
      <c r="BP676" s="5"/>
      <c r="BQ676" s="7"/>
      <c r="BR676" s="44"/>
      <c r="BS676" s="9"/>
      <c r="BT676" s="9"/>
      <c r="BU676" s="9"/>
      <c r="BV676" s="9"/>
      <c r="BW676" s="7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  <c r="EB676" s="9"/>
      <c r="EC676" s="9"/>
      <c r="ED676" s="9"/>
      <c r="EE676" s="9"/>
      <c r="EF676" s="9"/>
      <c r="EG676" s="9"/>
      <c r="EH676" s="9"/>
      <c r="EI676" s="9"/>
      <c r="EJ676" s="9"/>
      <c r="EK676" s="9"/>
      <c r="EL676" s="9"/>
      <c r="EM676" s="9"/>
      <c r="EN676" s="9"/>
      <c r="EO676" s="9"/>
      <c r="EP676" s="9"/>
      <c r="EQ676" s="9"/>
    </row>
    <row r="677" spans="2:147" ht="18.75">
      <c r="B677" s="13"/>
      <c r="C677" s="31"/>
      <c r="D677" s="32"/>
      <c r="E677" s="124">
        <v>11213233</v>
      </c>
      <c r="F677" s="13"/>
      <c r="G677" s="125" t="s">
        <v>5111</v>
      </c>
      <c r="H677" s="125" t="s">
        <v>5160</v>
      </c>
      <c r="I677" s="125" t="s">
        <v>5110</v>
      </c>
      <c r="J677" s="126">
        <v>164840</v>
      </c>
      <c r="K677" s="13"/>
      <c r="M677" s="126" t="s">
        <v>3635</v>
      </c>
      <c r="N677" s="31">
        <v>32</v>
      </c>
      <c r="O677" s="130">
        <v>0.29</v>
      </c>
      <c r="P677" s="127">
        <v>41891</v>
      </c>
      <c r="Q677" s="127">
        <v>42237</v>
      </c>
      <c r="R677" s="31" t="s">
        <v>4889</v>
      </c>
      <c r="S677" s="126" t="s">
        <v>5161</v>
      </c>
      <c r="T677" s="126" t="s">
        <v>1970</v>
      </c>
      <c r="U677" s="4" t="s">
        <v>177</v>
      </c>
      <c r="V677" s="31" t="s">
        <v>5188</v>
      </c>
      <c r="X677" s="42"/>
      <c r="Y677" s="43"/>
      <c r="Z677" s="42"/>
      <c r="AA677" s="7"/>
      <c r="AB677" s="5"/>
      <c r="AC677" s="7"/>
      <c r="AD677" s="7"/>
      <c r="AE677" s="7"/>
      <c r="AF677" s="35"/>
      <c r="AG677" s="7"/>
      <c r="AH677" s="5"/>
      <c r="AI677" s="9"/>
      <c r="AJ677" s="9"/>
      <c r="AK677" s="9"/>
      <c r="AL677" s="5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7"/>
      <c r="BO677" s="9"/>
      <c r="BP677" s="5"/>
      <c r="BQ677" s="7"/>
      <c r="BR677" s="44"/>
      <c r="BS677" s="9"/>
      <c r="BT677" s="9"/>
      <c r="BU677" s="9"/>
      <c r="BV677" s="9"/>
      <c r="BW677" s="7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  <c r="EB677" s="9"/>
      <c r="EC677" s="9"/>
      <c r="ED677" s="9"/>
      <c r="EE677" s="9"/>
      <c r="EF677" s="9"/>
      <c r="EG677" s="9"/>
      <c r="EH677" s="9"/>
      <c r="EI677" s="9"/>
      <c r="EJ677" s="9"/>
      <c r="EK677" s="9"/>
      <c r="EL677" s="9"/>
      <c r="EM677" s="9"/>
      <c r="EN677" s="9"/>
      <c r="EO677" s="9"/>
      <c r="EP677" s="9"/>
      <c r="EQ677" s="9"/>
    </row>
    <row r="678" spans="2:147" ht="18.75">
      <c r="B678" s="13"/>
      <c r="C678" s="31"/>
      <c r="D678" s="32"/>
      <c r="E678" s="124">
        <v>10486364</v>
      </c>
      <c r="F678" s="13"/>
      <c r="G678" s="125" t="s">
        <v>2638</v>
      </c>
      <c r="H678" s="125" t="s">
        <v>3070</v>
      </c>
      <c r="I678" s="125" t="s">
        <v>2637</v>
      </c>
      <c r="J678" s="126">
        <v>3125469</v>
      </c>
      <c r="K678" s="125"/>
      <c r="L678" s="125"/>
      <c r="M678" s="126" t="s">
        <v>532</v>
      </c>
      <c r="N678" s="31">
        <v>292</v>
      </c>
      <c r="O678" s="130">
        <v>1.42</v>
      </c>
      <c r="P678" s="127">
        <v>40424</v>
      </c>
      <c r="Q678" s="127" t="s">
        <v>2332</v>
      </c>
      <c r="R678" s="31" t="s">
        <v>3072</v>
      </c>
      <c r="S678" s="126" t="s">
        <v>3073</v>
      </c>
      <c r="T678" s="126" t="s">
        <v>3071</v>
      </c>
      <c r="U678" s="31" t="s">
        <v>3304</v>
      </c>
      <c r="V678" s="31" t="s">
        <v>3844</v>
      </c>
      <c r="X678" s="42"/>
      <c r="Y678" s="43"/>
      <c r="Z678" s="42"/>
      <c r="AA678" s="7"/>
      <c r="AB678" s="5"/>
      <c r="AC678" s="7"/>
      <c r="AD678" s="7"/>
      <c r="AE678" s="7"/>
      <c r="AF678" s="35"/>
      <c r="AG678" s="7"/>
      <c r="AH678" s="5"/>
      <c r="AI678" s="9"/>
      <c r="AJ678" s="9"/>
      <c r="AK678" s="9"/>
      <c r="AL678" s="5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7"/>
      <c r="BO678" s="9"/>
      <c r="BP678" s="5"/>
      <c r="BQ678" s="7"/>
      <c r="BR678" s="44"/>
      <c r="BS678" s="9"/>
      <c r="BT678" s="9"/>
      <c r="BU678" s="9"/>
      <c r="BV678" s="9"/>
      <c r="BW678" s="7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  <c r="EB678" s="9"/>
      <c r="EC678" s="9"/>
      <c r="ED678" s="9"/>
      <c r="EE678" s="9"/>
      <c r="EF678" s="9"/>
      <c r="EG678" s="9"/>
      <c r="EH678" s="9"/>
      <c r="EI678" s="9"/>
      <c r="EJ678" s="9"/>
      <c r="EK678" s="9"/>
      <c r="EL678" s="9"/>
      <c r="EM678" s="9"/>
      <c r="EN678" s="9"/>
      <c r="EO678" s="9"/>
      <c r="EP678" s="9"/>
      <c r="EQ678" s="9"/>
    </row>
    <row r="679" spans="2:147" ht="18.75">
      <c r="B679" s="13"/>
      <c r="C679" s="31"/>
      <c r="D679" s="32"/>
      <c r="G679" s="13" t="s">
        <v>1526</v>
      </c>
      <c r="H679" s="13" t="s">
        <v>4294</v>
      </c>
      <c r="I679" s="13" t="s">
        <v>4295</v>
      </c>
      <c r="L679" s="13" t="s">
        <v>3874</v>
      </c>
      <c r="M679" s="31">
        <v>78701</v>
      </c>
      <c r="N679" s="40">
        <v>37</v>
      </c>
      <c r="O679" s="51">
        <v>0.2</v>
      </c>
      <c r="P679" s="30" t="s">
        <v>411</v>
      </c>
      <c r="Q679" s="30" t="s">
        <v>411</v>
      </c>
      <c r="R679" s="30"/>
      <c r="S679" s="31" t="s">
        <v>3770</v>
      </c>
      <c r="T679" s="31" t="s">
        <v>1208</v>
      </c>
      <c r="U679" s="31" t="s">
        <v>3304</v>
      </c>
      <c r="V679" s="31" t="s">
        <v>3529</v>
      </c>
      <c r="X679" s="42"/>
      <c r="Y679" s="43"/>
      <c r="Z679" s="42"/>
      <c r="AA679" s="7"/>
      <c r="AB679" s="5"/>
      <c r="AC679" s="7"/>
      <c r="AD679" s="7"/>
      <c r="AE679" s="7"/>
      <c r="AF679" s="35"/>
      <c r="AG679" s="7"/>
      <c r="AH679" s="5"/>
      <c r="AI679" s="9"/>
      <c r="AJ679" s="9"/>
      <c r="AK679" s="9"/>
      <c r="AL679" s="5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7"/>
      <c r="BO679" s="9"/>
      <c r="BP679" s="5"/>
      <c r="BQ679" s="7"/>
      <c r="BR679" s="44"/>
      <c r="BS679" s="9"/>
      <c r="BT679" s="9"/>
      <c r="BU679" s="9"/>
      <c r="BV679" s="9"/>
      <c r="BW679" s="7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  <c r="EB679" s="9"/>
      <c r="EC679" s="9"/>
      <c r="ED679" s="9"/>
      <c r="EE679" s="9"/>
      <c r="EF679" s="9"/>
      <c r="EG679" s="9"/>
      <c r="EH679" s="9"/>
      <c r="EI679" s="9"/>
      <c r="EJ679" s="9"/>
      <c r="EK679" s="9"/>
      <c r="EL679" s="9"/>
      <c r="EM679" s="9"/>
      <c r="EN679" s="9"/>
      <c r="EO679" s="9"/>
      <c r="EP679" s="9"/>
      <c r="EQ679" s="9"/>
    </row>
    <row r="680" spans="2:147" ht="18.75">
      <c r="B680" s="13"/>
      <c r="C680" s="31"/>
      <c r="D680" s="32"/>
      <c r="E680" s="56">
        <v>313897</v>
      </c>
      <c r="G680" s="54" t="s">
        <v>691</v>
      </c>
      <c r="H680" s="54" t="s">
        <v>1642</v>
      </c>
      <c r="I680" s="55" t="s">
        <v>1100</v>
      </c>
      <c r="J680" s="92"/>
      <c r="K680" s="92"/>
      <c r="L680" s="55" t="s">
        <v>1100</v>
      </c>
      <c r="M680" s="91">
        <v>78745</v>
      </c>
      <c r="N680" s="31">
        <v>41</v>
      </c>
      <c r="O680" s="98">
        <v>4.93</v>
      </c>
      <c r="P680" s="57">
        <v>39141</v>
      </c>
      <c r="Q680" s="13"/>
      <c r="R680" s="92" t="s">
        <v>1600</v>
      </c>
      <c r="S680" s="92" t="s">
        <v>4377</v>
      </c>
      <c r="T680" s="31" t="s">
        <v>4378</v>
      </c>
      <c r="U680" s="92" t="s">
        <v>554</v>
      </c>
      <c r="V680" s="92" t="s">
        <v>2259</v>
      </c>
      <c r="X680" s="42"/>
      <c r="Y680" s="43"/>
      <c r="Z680" s="42"/>
      <c r="AA680" s="7"/>
      <c r="AB680" s="5"/>
      <c r="AC680" s="7"/>
      <c r="AD680" s="7"/>
      <c r="AE680" s="7"/>
      <c r="AF680" s="35"/>
      <c r="AG680" s="7"/>
      <c r="AH680" s="5"/>
      <c r="AI680" s="9"/>
      <c r="AJ680" s="9"/>
      <c r="AK680" s="9"/>
      <c r="AL680" s="5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7"/>
      <c r="BO680" s="9"/>
      <c r="BP680" s="5"/>
      <c r="BQ680" s="7"/>
      <c r="BR680" s="44"/>
      <c r="BS680" s="9"/>
      <c r="BT680" s="9"/>
      <c r="BU680" s="9"/>
      <c r="BV680" s="9"/>
      <c r="BW680" s="7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  <c r="EB680" s="9"/>
      <c r="EC680" s="9"/>
      <c r="ED680" s="9"/>
      <c r="EE680" s="9"/>
      <c r="EF680" s="9"/>
      <c r="EG680" s="9"/>
      <c r="EH680" s="9"/>
      <c r="EI680" s="9"/>
      <c r="EJ680" s="9"/>
      <c r="EK680" s="9"/>
      <c r="EL680" s="9"/>
      <c r="EM680" s="9"/>
      <c r="EN680" s="9"/>
      <c r="EO680" s="9"/>
      <c r="EP680" s="9"/>
      <c r="EQ680" s="9"/>
    </row>
    <row r="681" spans="2:147" ht="18.75">
      <c r="B681" s="13"/>
      <c r="C681" s="31"/>
      <c r="D681" s="32"/>
      <c r="E681" s="32">
        <v>10067991</v>
      </c>
      <c r="G681" s="13" t="s">
        <v>3646</v>
      </c>
      <c r="H681" s="13" t="s">
        <v>2508</v>
      </c>
      <c r="I681" s="13" t="s">
        <v>2351</v>
      </c>
      <c r="L681" s="34"/>
      <c r="M681" s="31" t="s">
        <v>2352</v>
      </c>
      <c r="N681" s="31">
        <v>6</v>
      </c>
      <c r="O681" s="98">
        <v>6.18</v>
      </c>
      <c r="P681" s="57">
        <v>39325</v>
      </c>
      <c r="Q681" s="13"/>
      <c r="R681" s="31" t="s">
        <v>1286</v>
      </c>
      <c r="S681" s="92" t="s">
        <v>2507</v>
      </c>
      <c r="T681" s="31" t="s">
        <v>1546</v>
      </c>
      <c r="U681" s="31" t="s">
        <v>554</v>
      </c>
      <c r="V681" s="92" t="s">
        <v>4072</v>
      </c>
      <c r="X681" s="42"/>
      <c r="Y681" s="43"/>
      <c r="Z681" s="42"/>
      <c r="AA681" s="7"/>
      <c r="AB681" s="5"/>
      <c r="AC681" s="7"/>
      <c r="AD681" s="7"/>
      <c r="AE681" s="7"/>
      <c r="AF681" s="35"/>
      <c r="AG681" s="7"/>
      <c r="AH681" s="5"/>
      <c r="AI681" s="9"/>
      <c r="AJ681" s="9"/>
      <c r="AK681" s="9"/>
      <c r="AL681" s="5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7"/>
      <c r="BO681" s="9"/>
      <c r="BP681" s="5"/>
      <c r="BQ681" s="7"/>
      <c r="BR681" s="44"/>
      <c r="BS681" s="9"/>
      <c r="BT681" s="9"/>
      <c r="BU681" s="9"/>
      <c r="BV681" s="9"/>
      <c r="BW681" s="7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  <c r="EB681" s="9"/>
      <c r="EC681" s="9"/>
      <c r="ED681" s="9"/>
      <c r="EE681" s="9"/>
      <c r="EF681" s="9"/>
      <c r="EG681" s="9"/>
      <c r="EH681" s="9"/>
      <c r="EI681" s="9"/>
      <c r="EJ681" s="9"/>
      <c r="EK681" s="9"/>
      <c r="EL681" s="9"/>
      <c r="EM681" s="9"/>
      <c r="EN681" s="9"/>
      <c r="EO681" s="9"/>
      <c r="EP681" s="9"/>
      <c r="EQ681" s="9"/>
    </row>
    <row r="682" spans="2:147" ht="18.75">
      <c r="B682" s="13"/>
      <c r="C682" s="31"/>
      <c r="D682" s="32"/>
      <c r="E682" s="124">
        <v>11031985</v>
      </c>
      <c r="F682" s="13"/>
      <c r="G682" s="125" t="s">
        <v>4823</v>
      </c>
      <c r="H682" s="125" t="s">
        <v>4822</v>
      </c>
      <c r="I682" s="125" t="s">
        <v>5697</v>
      </c>
      <c r="J682" s="126">
        <v>684376</v>
      </c>
      <c r="K682" s="125"/>
      <c r="M682" s="126" t="s">
        <v>539</v>
      </c>
      <c r="N682" s="31">
        <v>173</v>
      </c>
      <c r="O682" s="130">
        <v>5.59</v>
      </c>
      <c r="P682" s="127">
        <v>41562</v>
      </c>
      <c r="Q682" s="127">
        <v>41771</v>
      </c>
      <c r="R682" s="126" t="s">
        <v>1871</v>
      </c>
      <c r="S682" s="126" t="s">
        <v>4871</v>
      </c>
      <c r="T682" s="126" t="s">
        <v>4870</v>
      </c>
      <c r="U682" s="157" t="s">
        <v>3304</v>
      </c>
      <c r="V682" s="31" t="s">
        <v>4919</v>
      </c>
      <c r="X682" s="42"/>
      <c r="Y682" s="43"/>
      <c r="Z682" s="42"/>
      <c r="AA682" s="7"/>
      <c r="AB682" s="5"/>
      <c r="AC682" s="7"/>
      <c r="AD682" s="7"/>
      <c r="AE682" s="7"/>
      <c r="AF682" s="35"/>
      <c r="AG682" s="7"/>
      <c r="AH682" s="5"/>
      <c r="AI682" s="9"/>
      <c r="AJ682" s="9"/>
      <c r="AK682" s="9"/>
      <c r="AL682" s="5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7"/>
      <c r="BO682" s="9"/>
      <c r="BP682" s="5"/>
      <c r="BQ682" s="7"/>
      <c r="BR682" s="44"/>
      <c r="BS682" s="9"/>
      <c r="BT682" s="9"/>
      <c r="BU682" s="9"/>
      <c r="BV682" s="9"/>
      <c r="BW682" s="7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  <c r="EB682" s="9"/>
      <c r="EC682" s="9"/>
      <c r="ED682" s="9"/>
      <c r="EE682" s="9"/>
      <c r="EF682" s="9"/>
      <c r="EG682" s="9"/>
      <c r="EH682" s="9"/>
      <c r="EI682" s="9"/>
      <c r="EJ682" s="9"/>
      <c r="EK682" s="9"/>
      <c r="EL682" s="9"/>
      <c r="EM682" s="9"/>
      <c r="EN682" s="9"/>
      <c r="EO682" s="9"/>
      <c r="EP682" s="9"/>
      <c r="EQ682" s="9"/>
    </row>
    <row r="683" spans="1:147" ht="18.75">
      <c r="A683" s="124"/>
      <c r="B683" s="13"/>
      <c r="C683" s="125"/>
      <c r="D683" s="32"/>
      <c r="E683" s="153">
        <v>10558131</v>
      </c>
      <c r="F683" s="154"/>
      <c r="G683" s="155" t="s">
        <v>3119</v>
      </c>
      <c r="H683" s="155" t="s">
        <v>3120</v>
      </c>
      <c r="I683" s="155" t="s">
        <v>3118</v>
      </c>
      <c r="J683" s="156">
        <v>334430</v>
      </c>
      <c r="K683" s="154"/>
      <c r="L683" s="154"/>
      <c r="M683" s="156" t="s">
        <v>539</v>
      </c>
      <c r="N683" s="157">
        <v>336</v>
      </c>
      <c r="O683" s="160">
        <v>6.26</v>
      </c>
      <c r="P683" s="158">
        <v>40613</v>
      </c>
      <c r="Q683" s="158">
        <v>40827</v>
      </c>
      <c r="R683" s="157" t="s">
        <v>2294</v>
      </c>
      <c r="S683" s="156" t="s">
        <v>2553</v>
      </c>
      <c r="T683" s="156" t="s">
        <v>2554</v>
      </c>
      <c r="U683" s="157" t="s">
        <v>3304</v>
      </c>
      <c r="V683" s="157" t="s">
        <v>2556</v>
      </c>
      <c r="X683" s="42"/>
      <c r="Y683" s="43"/>
      <c r="Z683" s="42"/>
      <c r="AA683" s="7"/>
      <c r="AB683" s="5"/>
      <c r="AC683" s="7"/>
      <c r="AD683" s="7"/>
      <c r="AE683" s="7"/>
      <c r="AF683" s="35"/>
      <c r="AG683" s="7"/>
      <c r="AH683" s="5"/>
      <c r="AI683" s="9"/>
      <c r="AJ683" s="9"/>
      <c r="AK683" s="9"/>
      <c r="AL683" s="5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7"/>
      <c r="BO683" s="9"/>
      <c r="BP683" s="5"/>
      <c r="BQ683" s="7"/>
      <c r="BR683" s="44"/>
      <c r="BS683" s="9"/>
      <c r="BT683" s="9"/>
      <c r="BU683" s="9"/>
      <c r="BV683" s="9"/>
      <c r="BW683" s="7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  <c r="EB683" s="9"/>
      <c r="EC683" s="9"/>
      <c r="ED683" s="9"/>
      <c r="EE683" s="9"/>
      <c r="EF683" s="9"/>
      <c r="EG683" s="9"/>
      <c r="EH683" s="9"/>
      <c r="EI683" s="9"/>
      <c r="EJ683" s="9"/>
      <c r="EK683" s="9"/>
      <c r="EL683" s="9"/>
      <c r="EM683" s="9"/>
      <c r="EN683" s="9"/>
      <c r="EO683" s="9"/>
      <c r="EP683" s="9"/>
      <c r="EQ683" s="9"/>
    </row>
    <row r="684" spans="2:147" ht="18.75">
      <c r="B684" s="13"/>
      <c r="C684" s="124"/>
      <c r="D684" s="32"/>
      <c r="E684" s="58">
        <v>250486</v>
      </c>
      <c r="G684" s="54" t="s">
        <v>300</v>
      </c>
      <c r="H684" s="54" t="s">
        <v>301</v>
      </c>
      <c r="I684" s="54" t="s">
        <v>302</v>
      </c>
      <c r="J684" s="91">
        <v>185733</v>
      </c>
      <c r="K684" s="91"/>
      <c r="L684" s="13" t="s">
        <v>303</v>
      </c>
      <c r="M684" s="71">
        <v>78750</v>
      </c>
      <c r="N684" s="31">
        <v>8</v>
      </c>
      <c r="O684" s="51">
        <v>1.1</v>
      </c>
      <c r="P684" s="57">
        <v>38429</v>
      </c>
      <c r="Q684" s="57">
        <v>38625</v>
      </c>
      <c r="R684" s="31" t="s">
        <v>4328</v>
      </c>
      <c r="S684" s="31" t="s">
        <v>304</v>
      </c>
      <c r="T684" s="84" t="s">
        <v>305</v>
      </c>
      <c r="U684" s="31" t="s">
        <v>906</v>
      </c>
      <c r="V684" s="31" t="s">
        <v>2447</v>
      </c>
      <c r="X684" s="42"/>
      <c r="Y684" s="7"/>
      <c r="Z684" s="42"/>
      <c r="AA684" s="7"/>
      <c r="AB684" s="5"/>
      <c r="AC684" s="7"/>
      <c r="AD684" s="7"/>
      <c r="AE684" s="7"/>
      <c r="AF684" s="35"/>
      <c r="AG684" s="7"/>
      <c r="AH684" s="5"/>
      <c r="AI684" s="9"/>
      <c r="AJ684" s="9"/>
      <c r="AK684" s="9"/>
      <c r="AL684" s="5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7"/>
      <c r="BO684" s="5"/>
      <c r="BP684" s="5"/>
      <c r="BQ684" s="43"/>
      <c r="BR684" s="44"/>
      <c r="BS684" s="9"/>
      <c r="BT684" s="9"/>
      <c r="BU684" s="9"/>
      <c r="BV684" s="9"/>
      <c r="BW684" s="7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  <c r="EB684" s="9"/>
      <c r="EC684" s="9"/>
      <c r="ED684" s="9"/>
      <c r="EE684" s="9"/>
      <c r="EF684" s="9"/>
      <c r="EG684" s="9"/>
      <c r="EH684" s="9"/>
      <c r="EI684" s="9"/>
      <c r="EJ684" s="9"/>
      <c r="EK684" s="9"/>
      <c r="EL684" s="9"/>
      <c r="EM684" s="9"/>
      <c r="EN684" s="9"/>
      <c r="EO684" s="9"/>
      <c r="EP684" s="9"/>
      <c r="EQ684" s="9"/>
    </row>
    <row r="685" spans="2:147" ht="18.75">
      <c r="B685" s="13"/>
      <c r="C685" s="31"/>
      <c r="D685" s="32"/>
      <c r="E685" s="32">
        <v>208083</v>
      </c>
      <c r="G685" s="13" t="s">
        <v>1725</v>
      </c>
      <c r="H685" s="13" t="s">
        <v>3744</v>
      </c>
      <c r="I685" s="13" t="s">
        <v>1712</v>
      </c>
      <c r="L685" s="13" t="s">
        <v>3121</v>
      </c>
      <c r="M685" s="31">
        <v>78702</v>
      </c>
      <c r="N685" s="31">
        <v>56</v>
      </c>
      <c r="O685" s="51">
        <v>3.333</v>
      </c>
      <c r="P685" s="30">
        <v>37524</v>
      </c>
      <c r="Q685" s="30">
        <v>37756</v>
      </c>
      <c r="R685" s="31" t="s">
        <v>4328</v>
      </c>
      <c r="S685" s="31" t="s">
        <v>3122</v>
      </c>
      <c r="T685" s="31" t="s">
        <v>3123</v>
      </c>
      <c r="U685" s="31" t="s">
        <v>3304</v>
      </c>
      <c r="V685" s="31" t="s">
        <v>3739</v>
      </c>
      <c r="X685" s="42"/>
      <c r="Y685" s="7"/>
      <c r="Z685" s="42"/>
      <c r="AA685" s="7"/>
      <c r="AB685" s="5"/>
      <c r="AC685" s="7"/>
      <c r="AD685" s="7"/>
      <c r="AE685" s="7"/>
      <c r="AF685" s="35"/>
      <c r="AG685" s="7"/>
      <c r="AH685" s="5"/>
      <c r="AI685" s="9"/>
      <c r="AJ685" s="9"/>
      <c r="AK685" s="9"/>
      <c r="AL685" s="5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7"/>
      <c r="BO685" s="5"/>
      <c r="BP685" s="5"/>
      <c r="BQ685" s="43"/>
      <c r="BR685" s="44"/>
      <c r="BS685" s="9"/>
      <c r="BT685" s="9"/>
      <c r="BU685" s="9"/>
      <c r="BV685" s="9"/>
      <c r="BW685" s="7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  <c r="EB685" s="9"/>
      <c r="EC685" s="9"/>
      <c r="ED685" s="9"/>
      <c r="EE685" s="9"/>
      <c r="EF685" s="9"/>
      <c r="EG685" s="9"/>
      <c r="EH685" s="9"/>
      <c r="EI685" s="9"/>
      <c r="EJ685" s="9"/>
      <c r="EK685" s="9"/>
      <c r="EL685" s="9"/>
      <c r="EM685" s="9"/>
      <c r="EN685" s="9"/>
      <c r="EO685" s="9"/>
      <c r="EP685" s="9"/>
      <c r="EQ685" s="9"/>
    </row>
    <row r="686" spans="2:147" ht="18.75">
      <c r="B686" s="13"/>
      <c r="C686" s="31"/>
      <c r="D686" s="32"/>
      <c r="E686" s="124">
        <v>11293876</v>
      </c>
      <c r="F686" s="13"/>
      <c r="G686" s="125" t="s">
        <v>5303</v>
      </c>
      <c r="H686" s="125" t="s">
        <v>4835</v>
      </c>
      <c r="I686" s="125" t="s">
        <v>5213</v>
      </c>
      <c r="J686" s="125">
        <v>5053181</v>
      </c>
      <c r="K686" s="13"/>
      <c r="M686" s="126" t="s">
        <v>2763</v>
      </c>
      <c r="N686" s="31">
        <v>375</v>
      </c>
      <c r="O686" s="130">
        <v>17.502</v>
      </c>
      <c r="P686" s="127">
        <v>42048</v>
      </c>
      <c r="Q686" s="127">
        <v>42187</v>
      </c>
      <c r="R686" s="126" t="s">
        <v>5251</v>
      </c>
      <c r="S686" s="126" t="s">
        <v>5349</v>
      </c>
      <c r="T686" s="126" t="s">
        <v>2223</v>
      </c>
      <c r="U686" s="31" t="s">
        <v>906</v>
      </c>
      <c r="V686" s="31" t="s">
        <v>5386</v>
      </c>
      <c r="X686" s="42"/>
      <c r="Y686" s="7"/>
      <c r="Z686" s="42"/>
      <c r="AA686" s="7"/>
      <c r="AB686" s="5"/>
      <c r="AC686" s="7"/>
      <c r="AD686" s="7"/>
      <c r="AE686" s="7"/>
      <c r="AF686" s="35"/>
      <c r="AG686" s="7"/>
      <c r="AH686" s="5"/>
      <c r="AI686" s="9"/>
      <c r="AJ686" s="9"/>
      <c r="AK686" s="9"/>
      <c r="AL686" s="5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7"/>
      <c r="BO686" s="5"/>
      <c r="BP686" s="5"/>
      <c r="BQ686" s="43"/>
      <c r="BR686" s="44"/>
      <c r="BS686" s="9"/>
      <c r="BT686" s="9"/>
      <c r="BU686" s="9"/>
      <c r="BV686" s="9"/>
      <c r="BW686" s="7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  <c r="EB686" s="9"/>
      <c r="EC686" s="9"/>
      <c r="ED686" s="9"/>
      <c r="EE686" s="9"/>
      <c r="EF686" s="9"/>
      <c r="EG686" s="9"/>
      <c r="EH686" s="9"/>
      <c r="EI686" s="9"/>
      <c r="EJ686" s="9"/>
      <c r="EK686" s="9"/>
      <c r="EL686" s="9"/>
      <c r="EM686" s="9"/>
      <c r="EN686" s="9"/>
      <c r="EO686" s="9"/>
      <c r="EP686" s="9"/>
      <c r="EQ686" s="9"/>
    </row>
    <row r="687" spans="2:147" ht="18.75">
      <c r="B687" s="13"/>
      <c r="C687" s="31"/>
      <c r="D687" s="32"/>
      <c r="E687" s="124">
        <v>11045602</v>
      </c>
      <c r="F687" s="13"/>
      <c r="G687" s="125" t="s">
        <v>4836</v>
      </c>
      <c r="H687" s="125" t="s">
        <v>4835</v>
      </c>
      <c r="I687" s="125" t="s">
        <v>4883</v>
      </c>
      <c r="J687" s="126">
        <v>5053181</v>
      </c>
      <c r="K687" s="125"/>
      <c r="M687" s="126" t="s">
        <v>2763</v>
      </c>
      <c r="N687" s="31">
        <v>375</v>
      </c>
      <c r="O687" s="130">
        <v>17.502</v>
      </c>
      <c r="P687" s="127">
        <v>41584</v>
      </c>
      <c r="Q687" s="119" t="s">
        <v>1206</v>
      </c>
      <c r="R687" s="126" t="s">
        <v>1871</v>
      </c>
      <c r="S687" s="126" t="s">
        <v>4884</v>
      </c>
      <c r="T687" s="126" t="s">
        <v>2223</v>
      </c>
      <c r="U687" s="4" t="s">
        <v>177</v>
      </c>
      <c r="V687" s="31" t="s">
        <v>4919</v>
      </c>
      <c r="X687" s="42"/>
      <c r="Y687" s="7"/>
      <c r="Z687" s="42"/>
      <c r="AA687" s="7"/>
      <c r="AB687" s="5"/>
      <c r="AC687" s="7"/>
      <c r="AD687" s="7"/>
      <c r="AE687" s="7"/>
      <c r="AF687" s="35"/>
      <c r="AG687" s="7"/>
      <c r="AH687" s="5"/>
      <c r="AI687" s="9"/>
      <c r="AJ687" s="9"/>
      <c r="AK687" s="9"/>
      <c r="AL687" s="5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7"/>
      <c r="BO687" s="5"/>
      <c r="BP687" s="5"/>
      <c r="BQ687" s="43"/>
      <c r="BR687" s="44"/>
      <c r="BS687" s="9"/>
      <c r="BT687" s="9"/>
      <c r="BU687" s="9"/>
      <c r="BV687" s="9"/>
      <c r="BW687" s="7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  <c r="EB687" s="9"/>
      <c r="EC687" s="9"/>
      <c r="ED687" s="9"/>
      <c r="EE687" s="9"/>
      <c r="EF687" s="9"/>
      <c r="EG687" s="9"/>
      <c r="EH687" s="9"/>
      <c r="EI687" s="9"/>
      <c r="EJ687" s="9"/>
      <c r="EK687" s="9"/>
      <c r="EL687" s="9"/>
      <c r="EM687" s="9"/>
      <c r="EN687" s="9"/>
      <c r="EO687" s="9"/>
      <c r="EP687" s="9"/>
      <c r="EQ687" s="9"/>
    </row>
    <row r="688" spans="2:147" ht="18.75">
      <c r="B688" s="13"/>
      <c r="C688" s="31"/>
      <c r="D688" s="32"/>
      <c r="E688" s="153">
        <v>11267424</v>
      </c>
      <c r="F688" s="154"/>
      <c r="G688" s="155" t="s">
        <v>5214</v>
      </c>
      <c r="H688" s="155" t="s">
        <v>4835</v>
      </c>
      <c r="I688" s="155" t="s">
        <v>5213</v>
      </c>
      <c r="J688" s="156">
        <v>5053181</v>
      </c>
      <c r="K688" s="154"/>
      <c r="L688" s="154"/>
      <c r="M688" s="156" t="s">
        <v>2763</v>
      </c>
      <c r="N688" s="157">
        <v>375</v>
      </c>
      <c r="O688" s="160">
        <v>17.502</v>
      </c>
      <c r="P688" s="158">
        <v>41992</v>
      </c>
      <c r="Q688" s="155"/>
      <c r="R688" s="157" t="s">
        <v>1871</v>
      </c>
      <c r="S688" s="156" t="s">
        <v>4884</v>
      </c>
      <c r="T688" s="156" t="s">
        <v>2223</v>
      </c>
      <c r="U688" s="156" t="s">
        <v>554</v>
      </c>
      <c r="V688" s="157" t="s">
        <v>5274</v>
      </c>
      <c r="X688" s="42"/>
      <c r="Y688" s="7"/>
      <c r="Z688" s="42"/>
      <c r="AA688" s="7"/>
      <c r="AB688" s="5"/>
      <c r="AC688" s="7"/>
      <c r="AD688" s="7"/>
      <c r="AE688" s="7"/>
      <c r="AF688" s="35"/>
      <c r="AG688" s="7"/>
      <c r="AH688" s="5"/>
      <c r="AI688" s="9"/>
      <c r="AJ688" s="9"/>
      <c r="AK688" s="9"/>
      <c r="AL688" s="5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7"/>
      <c r="BO688" s="5"/>
      <c r="BP688" s="5"/>
      <c r="BQ688" s="43"/>
      <c r="BR688" s="44"/>
      <c r="BS688" s="9"/>
      <c r="BT688" s="9"/>
      <c r="BU688" s="9"/>
      <c r="BV688" s="9"/>
      <c r="BW688" s="7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  <c r="EB688" s="9"/>
      <c r="EC688" s="9"/>
      <c r="ED688" s="9"/>
      <c r="EE688" s="9"/>
      <c r="EF688" s="9"/>
      <c r="EG688" s="9"/>
      <c r="EH688" s="9"/>
      <c r="EI688" s="9"/>
      <c r="EJ688" s="9"/>
      <c r="EK688" s="9"/>
      <c r="EL688" s="9"/>
      <c r="EM688" s="9"/>
      <c r="EN688" s="9"/>
      <c r="EO688" s="9"/>
      <c r="EP688" s="9"/>
      <c r="EQ688" s="9"/>
    </row>
    <row r="689" spans="2:147" ht="18.75">
      <c r="B689" s="13"/>
      <c r="C689" s="31"/>
      <c r="D689" s="32"/>
      <c r="E689" s="124">
        <v>11199882</v>
      </c>
      <c r="F689" s="13"/>
      <c r="G689" s="125" t="s">
        <v>5127</v>
      </c>
      <c r="H689" s="125" t="s">
        <v>5125</v>
      </c>
      <c r="I689" s="125" t="s">
        <v>5126</v>
      </c>
      <c r="J689" s="126">
        <v>3374559</v>
      </c>
      <c r="K689" s="13"/>
      <c r="M689" s="126" t="s">
        <v>3709</v>
      </c>
      <c r="N689" s="31">
        <v>6</v>
      </c>
      <c r="O689" s="130">
        <v>0.446</v>
      </c>
      <c r="P689" s="127">
        <v>41866</v>
      </c>
      <c r="Q689" s="127">
        <v>42264</v>
      </c>
      <c r="R689" s="31" t="s">
        <v>1871</v>
      </c>
      <c r="S689" s="126" t="s">
        <v>5166</v>
      </c>
      <c r="T689" s="126" t="s">
        <v>5152</v>
      </c>
      <c r="U689" s="126" t="s">
        <v>906</v>
      </c>
      <c r="V689" s="31" t="s">
        <v>5188</v>
      </c>
      <c r="X689" s="42"/>
      <c r="Y689" s="7"/>
      <c r="Z689" s="42"/>
      <c r="AA689" s="7"/>
      <c r="AB689" s="5"/>
      <c r="AC689" s="7"/>
      <c r="AD689" s="7"/>
      <c r="AE689" s="7"/>
      <c r="AF689" s="35"/>
      <c r="AG689" s="7"/>
      <c r="AH689" s="5"/>
      <c r="AI689" s="9"/>
      <c r="AJ689" s="9"/>
      <c r="AK689" s="9"/>
      <c r="AL689" s="5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7"/>
      <c r="BO689" s="5"/>
      <c r="BP689" s="5"/>
      <c r="BQ689" s="43"/>
      <c r="BR689" s="44"/>
      <c r="BS689" s="9"/>
      <c r="BT689" s="9"/>
      <c r="BU689" s="9"/>
      <c r="BV689" s="9"/>
      <c r="BW689" s="7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  <c r="EB689" s="9"/>
      <c r="EC689" s="9"/>
      <c r="ED689" s="9"/>
      <c r="EE689" s="9"/>
      <c r="EF689" s="9"/>
      <c r="EG689" s="9"/>
      <c r="EH689" s="9"/>
      <c r="EI689" s="9"/>
      <c r="EJ689" s="9"/>
      <c r="EK689" s="9"/>
      <c r="EL689" s="9"/>
      <c r="EM689" s="9"/>
      <c r="EN689" s="9"/>
      <c r="EO689" s="9"/>
      <c r="EP689" s="9"/>
      <c r="EQ689" s="9"/>
    </row>
    <row r="690" spans="2:147" ht="18.75">
      <c r="B690" s="13"/>
      <c r="C690" s="31"/>
      <c r="D690" s="32"/>
      <c r="E690" s="124">
        <v>11280771</v>
      </c>
      <c r="F690" s="13"/>
      <c r="G690" s="125" t="s">
        <v>5322</v>
      </c>
      <c r="H690" s="125" t="s">
        <v>5363</v>
      </c>
      <c r="I690" s="125" t="s">
        <v>5323</v>
      </c>
      <c r="J690" s="125">
        <v>149167</v>
      </c>
      <c r="K690" s="13"/>
      <c r="M690" s="126" t="s">
        <v>3631</v>
      </c>
      <c r="N690" s="31">
        <v>91</v>
      </c>
      <c r="O690" s="130">
        <v>16.138</v>
      </c>
      <c r="P690" s="127">
        <v>42025</v>
      </c>
      <c r="Q690" s="127">
        <v>42373</v>
      </c>
      <c r="R690" s="126" t="s">
        <v>4889</v>
      </c>
      <c r="S690" s="126" t="s">
        <v>5354</v>
      </c>
      <c r="T690" s="126" t="s">
        <v>5355</v>
      </c>
      <c r="U690" s="126" t="s">
        <v>906</v>
      </c>
      <c r="V690" s="31" t="s">
        <v>5386</v>
      </c>
      <c r="X690" s="42"/>
      <c r="Y690" s="7"/>
      <c r="Z690" s="42"/>
      <c r="AA690" s="7"/>
      <c r="AB690" s="5"/>
      <c r="AC690" s="7"/>
      <c r="AD690" s="7"/>
      <c r="AE690" s="7"/>
      <c r="AF690" s="35"/>
      <c r="AG690" s="7"/>
      <c r="AH690" s="5"/>
      <c r="AI690" s="9"/>
      <c r="AJ690" s="9"/>
      <c r="AK690" s="9"/>
      <c r="AL690" s="5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7"/>
      <c r="BO690" s="5"/>
      <c r="BP690" s="5"/>
      <c r="BQ690" s="43"/>
      <c r="BR690" s="44"/>
      <c r="BS690" s="9"/>
      <c r="BT690" s="9"/>
      <c r="BU690" s="9"/>
      <c r="BV690" s="9"/>
      <c r="BW690" s="7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  <c r="EB690" s="9"/>
      <c r="EC690" s="9"/>
      <c r="ED690" s="9"/>
      <c r="EE690" s="9"/>
      <c r="EF690" s="9"/>
      <c r="EG690" s="9"/>
      <c r="EH690" s="9"/>
      <c r="EI690" s="9"/>
      <c r="EJ690" s="9"/>
      <c r="EK690" s="9"/>
      <c r="EL690" s="9"/>
      <c r="EM690" s="9"/>
      <c r="EN690" s="9"/>
      <c r="EO690" s="9"/>
      <c r="EP690" s="9"/>
      <c r="EQ690" s="9"/>
    </row>
    <row r="691" spans="2:147" ht="18.75">
      <c r="B691" s="124"/>
      <c r="C691" s="13"/>
      <c r="E691" s="32">
        <v>177782</v>
      </c>
      <c r="G691" s="13" t="s">
        <v>2589</v>
      </c>
      <c r="H691" s="13" t="s">
        <v>2588</v>
      </c>
      <c r="I691" s="47" t="s">
        <v>2174</v>
      </c>
      <c r="J691" s="46"/>
      <c r="K691" s="46"/>
      <c r="L691" s="13" t="s">
        <v>2175</v>
      </c>
      <c r="M691" s="31">
        <v>78753</v>
      </c>
      <c r="N691" s="40">
        <v>212</v>
      </c>
      <c r="O691" s="51">
        <v>17.2</v>
      </c>
      <c r="P691" s="30">
        <v>36816</v>
      </c>
      <c r="Q691" s="30">
        <v>37368</v>
      </c>
      <c r="R691" s="30" t="s">
        <v>4328</v>
      </c>
      <c r="S691" s="31" t="s">
        <v>2176</v>
      </c>
      <c r="T691" s="46" t="s">
        <v>2177</v>
      </c>
      <c r="U691" s="31" t="s">
        <v>3304</v>
      </c>
      <c r="V691" s="31" t="s">
        <v>3002</v>
      </c>
      <c r="X691" s="42"/>
      <c r="Y691" s="7"/>
      <c r="Z691" s="42"/>
      <c r="AA691" s="7"/>
      <c r="AB691" s="5"/>
      <c r="AC691" s="7"/>
      <c r="AD691" s="7"/>
      <c r="AE691" s="7"/>
      <c r="AF691" s="35"/>
      <c r="AG691" s="7"/>
      <c r="AH691" s="5"/>
      <c r="AI691" s="9"/>
      <c r="AJ691" s="9"/>
      <c r="AK691" s="9"/>
      <c r="AL691" s="5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7"/>
      <c r="BO691" s="5"/>
      <c r="BP691" s="5"/>
      <c r="BQ691" s="43"/>
      <c r="BR691" s="44"/>
      <c r="BS691" s="9"/>
      <c r="BT691" s="9"/>
      <c r="BU691" s="9"/>
      <c r="BV691" s="9"/>
      <c r="BW691" s="7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  <c r="EB691" s="9"/>
      <c r="EC691" s="9"/>
      <c r="ED691" s="9"/>
      <c r="EE691" s="9"/>
      <c r="EF691" s="9"/>
      <c r="EG691" s="9"/>
      <c r="EH691" s="9"/>
      <c r="EI691" s="9"/>
      <c r="EJ691" s="9"/>
      <c r="EK691" s="9"/>
      <c r="EL691" s="9"/>
      <c r="EM691" s="9"/>
      <c r="EN691" s="9"/>
      <c r="EO691" s="9"/>
      <c r="EP691" s="9"/>
      <c r="EQ691" s="9"/>
    </row>
    <row r="692" spans="2:147" ht="18.75">
      <c r="B692" s="13"/>
      <c r="C692" s="31"/>
      <c r="D692" s="32"/>
      <c r="E692" s="58">
        <v>10027481</v>
      </c>
      <c r="G692" s="54" t="s">
        <v>1095</v>
      </c>
      <c r="H692" s="54" t="s">
        <v>1096</v>
      </c>
      <c r="I692" s="54" t="s">
        <v>1097</v>
      </c>
      <c r="J692" s="91"/>
      <c r="K692" s="91"/>
      <c r="L692" s="54" t="s">
        <v>1097</v>
      </c>
      <c r="M692" s="91">
        <v>78701</v>
      </c>
      <c r="N692" s="91">
        <v>415</v>
      </c>
      <c r="O692" s="98">
        <v>1.65</v>
      </c>
      <c r="P692" s="57">
        <v>39199</v>
      </c>
      <c r="Q692" s="13"/>
      <c r="R692" s="92" t="s">
        <v>1736</v>
      </c>
      <c r="S692" s="92" t="s">
        <v>1737</v>
      </c>
      <c r="T692" s="31" t="s">
        <v>1738</v>
      </c>
      <c r="U692" s="31" t="s">
        <v>554</v>
      </c>
      <c r="V692" s="92" t="s">
        <v>2258</v>
      </c>
      <c r="X692" s="42"/>
      <c r="Y692" s="7"/>
      <c r="Z692" s="42"/>
      <c r="AA692" s="7"/>
      <c r="AB692" s="5"/>
      <c r="AC692" s="7"/>
      <c r="AD692" s="7"/>
      <c r="AE692" s="7"/>
      <c r="AF692" s="35"/>
      <c r="AG692" s="7"/>
      <c r="AH692" s="5"/>
      <c r="AI692" s="9"/>
      <c r="AJ692" s="9"/>
      <c r="AK692" s="9"/>
      <c r="AL692" s="5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7"/>
      <c r="BO692" s="5"/>
      <c r="BP692" s="5"/>
      <c r="BQ692" s="43"/>
      <c r="BR692" s="44"/>
      <c r="BS692" s="9"/>
      <c r="BT692" s="9"/>
      <c r="BU692" s="9"/>
      <c r="BV692" s="9"/>
      <c r="BW692" s="7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  <c r="EB692" s="9"/>
      <c r="EC692" s="9"/>
      <c r="ED692" s="9"/>
      <c r="EE692" s="9"/>
      <c r="EF692" s="9"/>
      <c r="EG692" s="9"/>
      <c r="EH692" s="9"/>
      <c r="EI692" s="9"/>
      <c r="EJ692" s="9"/>
      <c r="EK692" s="9"/>
      <c r="EL692" s="9"/>
      <c r="EM692" s="9"/>
      <c r="EN692" s="9"/>
      <c r="EO692" s="9"/>
      <c r="EP692" s="9"/>
      <c r="EQ692" s="9"/>
    </row>
    <row r="693" spans="2:147" ht="18.75">
      <c r="B693" s="13"/>
      <c r="C693" s="31"/>
      <c r="D693" s="32"/>
      <c r="E693" s="124">
        <v>10185906</v>
      </c>
      <c r="F693" s="13"/>
      <c r="G693" s="125" t="s">
        <v>3164</v>
      </c>
      <c r="H693" s="125" t="s">
        <v>186</v>
      </c>
      <c r="I693" s="125" t="s">
        <v>3163</v>
      </c>
      <c r="J693" s="126">
        <v>226761</v>
      </c>
      <c r="K693" s="13"/>
      <c r="M693" s="126" t="s">
        <v>3635</v>
      </c>
      <c r="N693" s="31">
        <v>436</v>
      </c>
      <c r="O693" s="130">
        <v>1.182</v>
      </c>
      <c r="P693" s="127">
        <v>39685</v>
      </c>
      <c r="Q693" s="13"/>
      <c r="R693" s="126" t="s">
        <v>66</v>
      </c>
      <c r="S693" s="126" t="s">
        <v>67</v>
      </c>
      <c r="T693" s="126" t="s">
        <v>68</v>
      </c>
      <c r="U693" s="126" t="s">
        <v>554</v>
      </c>
      <c r="V693" s="31" t="s">
        <v>187</v>
      </c>
      <c r="X693" s="42"/>
      <c r="Y693" s="7"/>
      <c r="Z693" s="42"/>
      <c r="AA693" s="7"/>
      <c r="AB693" s="5"/>
      <c r="AC693" s="7"/>
      <c r="AD693" s="7"/>
      <c r="AE693" s="7"/>
      <c r="AF693" s="35"/>
      <c r="AG693" s="7"/>
      <c r="AH693" s="5"/>
      <c r="AI693" s="9"/>
      <c r="AJ693" s="9"/>
      <c r="AK693" s="9"/>
      <c r="AL693" s="5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7"/>
      <c r="BO693" s="5"/>
      <c r="BP693" s="5"/>
      <c r="BQ693" s="43"/>
      <c r="BR693" s="44"/>
      <c r="BS693" s="9"/>
      <c r="BT693" s="9"/>
      <c r="BU693" s="9"/>
      <c r="BV693" s="9"/>
      <c r="BW693" s="7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  <c r="EB693" s="9"/>
      <c r="EC693" s="9"/>
      <c r="ED693" s="9"/>
      <c r="EE693" s="9"/>
      <c r="EF693" s="9"/>
      <c r="EG693" s="9"/>
      <c r="EH693" s="9"/>
      <c r="EI693" s="9"/>
      <c r="EJ693" s="9"/>
      <c r="EK693" s="9"/>
      <c r="EL693" s="9"/>
      <c r="EM693" s="9"/>
      <c r="EN693" s="9"/>
      <c r="EO693" s="9"/>
      <c r="EP693" s="9"/>
      <c r="EQ693" s="9"/>
    </row>
    <row r="694" spans="2:147" ht="18.75">
      <c r="B694" s="13"/>
      <c r="C694" s="31"/>
      <c r="D694" s="32"/>
      <c r="E694" s="153">
        <v>11462161</v>
      </c>
      <c r="F694" s="154"/>
      <c r="G694" s="155" t="s">
        <v>5739</v>
      </c>
      <c r="H694" s="154" t="s">
        <v>5740</v>
      </c>
      <c r="I694" s="155" t="s">
        <v>5741</v>
      </c>
      <c r="J694" s="156">
        <v>5309948</v>
      </c>
      <c r="K694" s="154"/>
      <c r="L694" s="154"/>
      <c r="M694" s="156" t="s">
        <v>3644</v>
      </c>
      <c r="N694" s="157">
        <v>189</v>
      </c>
      <c r="O694" s="163">
        <v>2.13</v>
      </c>
      <c r="P694" s="158">
        <v>42356</v>
      </c>
      <c r="Q694" s="158">
        <v>42590</v>
      </c>
      <c r="R694" s="157" t="s">
        <v>5539</v>
      </c>
      <c r="S694" s="156" t="s">
        <v>5742</v>
      </c>
      <c r="T694" s="156" t="s">
        <v>119</v>
      </c>
      <c r="U694" s="156" t="s">
        <v>906</v>
      </c>
      <c r="V694" s="164" t="s">
        <v>5699</v>
      </c>
      <c r="X694" s="42"/>
      <c r="Y694" s="7"/>
      <c r="Z694" s="42"/>
      <c r="AA694" s="7"/>
      <c r="AB694" s="5"/>
      <c r="AC694" s="7"/>
      <c r="AD694" s="7"/>
      <c r="AE694" s="7"/>
      <c r="AF694" s="35"/>
      <c r="AG694" s="7"/>
      <c r="AH694" s="5"/>
      <c r="AI694" s="9"/>
      <c r="AJ694" s="9"/>
      <c r="AK694" s="9"/>
      <c r="AL694" s="5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7"/>
      <c r="BO694" s="5"/>
      <c r="BP694" s="5"/>
      <c r="BQ694" s="43"/>
      <c r="BR694" s="44"/>
      <c r="BS694" s="9"/>
      <c r="BT694" s="9"/>
      <c r="BU694" s="9"/>
      <c r="BV694" s="9"/>
      <c r="BW694" s="7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  <c r="EB694" s="9"/>
      <c r="EC694" s="9"/>
      <c r="ED694" s="9"/>
      <c r="EE694" s="9"/>
      <c r="EF694" s="9"/>
      <c r="EG694" s="9"/>
      <c r="EH694" s="9"/>
      <c r="EI694" s="9"/>
      <c r="EJ694" s="9"/>
      <c r="EK694" s="9"/>
      <c r="EL694" s="9"/>
      <c r="EM694" s="9"/>
      <c r="EN694" s="9"/>
      <c r="EO694" s="9"/>
      <c r="EP694" s="9"/>
      <c r="EQ694" s="9"/>
    </row>
    <row r="695" spans="2:147" ht="18.75">
      <c r="B695" s="13"/>
      <c r="C695" s="31"/>
      <c r="D695" s="32"/>
      <c r="E695" s="124">
        <v>10870774</v>
      </c>
      <c r="F695" s="13"/>
      <c r="G695" s="125" t="s">
        <v>4565</v>
      </c>
      <c r="H695" s="125" t="s">
        <v>4563</v>
      </c>
      <c r="I695" s="125" t="s">
        <v>4564</v>
      </c>
      <c r="J695" s="126">
        <v>3364844</v>
      </c>
      <c r="K695" s="13"/>
      <c r="M695" s="126" t="s">
        <v>3709</v>
      </c>
      <c r="N695" s="52">
        <v>215</v>
      </c>
      <c r="O695" s="130">
        <v>12.771</v>
      </c>
      <c r="P695" s="127">
        <v>41257</v>
      </c>
      <c r="R695" s="31" t="s">
        <v>1871</v>
      </c>
      <c r="S695" s="126" t="s">
        <v>3069</v>
      </c>
      <c r="T695" s="126" t="s">
        <v>4429</v>
      </c>
      <c r="U695" s="126" t="s">
        <v>554</v>
      </c>
      <c r="V695" s="31" t="s">
        <v>4636</v>
      </c>
      <c r="X695" s="42"/>
      <c r="Y695" s="7"/>
      <c r="Z695" s="42"/>
      <c r="AA695" s="7"/>
      <c r="AB695" s="5"/>
      <c r="AC695" s="7"/>
      <c r="AD695" s="7"/>
      <c r="AE695" s="7"/>
      <c r="AF695" s="35"/>
      <c r="AG695" s="7"/>
      <c r="AH695" s="5"/>
      <c r="AI695" s="9"/>
      <c r="AJ695" s="9"/>
      <c r="AK695" s="9"/>
      <c r="AL695" s="5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7"/>
      <c r="BO695" s="5"/>
      <c r="BP695" s="5"/>
      <c r="BQ695" s="43"/>
      <c r="BR695" s="44"/>
      <c r="BS695" s="9"/>
      <c r="BT695" s="9"/>
      <c r="BU695" s="9"/>
      <c r="BV695" s="9"/>
      <c r="BW695" s="7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  <c r="EB695" s="9"/>
      <c r="EC695" s="9"/>
      <c r="ED695" s="9"/>
      <c r="EE695" s="9"/>
      <c r="EF695" s="9"/>
      <c r="EG695" s="9"/>
      <c r="EH695" s="9"/>
      <c r="EI695" s="9"/>
      <c r="EJ695" s="9"/>
      <c r="EK695" s="9"/>
      <c r="EL695" s="9"/>
      <c r="EM695" s="9"/>
      <c r="EN695" s="9"/>
      <c r="EO695" s="9"/>
      <c r="EP695" s="9"/>
      <c r="EQ695" s="9"/>
    </row>
    <row r="696" spans="2:147" ht="18.75">
      <c r="B696" s="13"/>
      <c r="C696" s="31"/>
      <c r="D696" s="32"/>
      <c r="G696" s="13" t="s">
        <v>3771</v>
      </c>
      <c r="H696" s="13" t="s">
        <v>4193</v>
      </c>
      <c r="I696" s="13" t="s">
        <v>3254</v>
      </c>
      <c r="L696" s="13" t="s">
        <v>3875</v>
      </c>
      <c r="M696" s="31">
        <v>78741</v>
      </c>
      <c r="N696" s="40">
        <v>249</v>
      </c>
      <c r="O696" s="51">
        <v>18.6</v>
      </c>
      <c r="P696" s="30">
        <v>34796</v>
      </c>
      <c r="Q696" s="30">
        <v>34978</v>
      </c>
      <c r="R696" s="30"/>
      <c r="S696" s="31" t="s">
        <v>3255</v>
      </c>
      <c r="T696" s="31" t="s">
        <v>3663</v>
      </c>
      <c r="U696" s="31" t="s">
        <v>3304</v>
      </c>
      <c r="V696" s="31" t="s">
        <v>3518</v>
      </c>
      <c r="X696" s="42"/>
      <c r="Y696" s="7"/>
      <c r="Z696" s="42"/>
      <c r="AA696" s="7"/>
      <c r="AB696" s="5"/>
      <c r="AC696" s="7"/>
      <c r="AD696" s="7"/>
      <c r="AE696" s="7"/>
      <c r="AF696" s="35"/>
      <c r="AG696" s="7"/>
      <c r="AH696" s="5"/>
      <c r="AI696" s="9"/>
      <c r="AJ696" s="9"/>
      <c r="AK696" s="9"/>
      <c r="AL696" s="5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7"/>
      <c r="BO696" s="5"/>
      <c r="BP696" s="5"/>
      <c r="BQ696" s="43"/>
      <c r="BR696" s="44"/>
      <c r="BS696" s="9"/>
      <c r="BT696" s="9"/>
      <c r="BU696" s="9"/>
      <c r="BV696" s="9"/>
      <c r="BW696" s="7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  <c r="EB696" s="9"/>
      <c r="EC696" s="9"/>
      <c r="ED696" s="9"/>
      <c r="EE696" s="9"/>
      <c r="EF696" s="9"/>
      <c r="EG696" s="9"/>
      <c r="EH696" s="9"/>
      <c r="EI696" s="9"/>
      <c r="EJ696" s="9"/>
      <c r="EK696" s="9"/>
      <c r="EL696" s="9"/>
      <c r="EM696" s="9"/>
      <c r="EN696" s="9"/>
      <c r="EO696" s="9"/>
      <c r="EP696" s="9"/>
      <c r="EQ696" s="9"/>
    </row>
    <row r="697" spans="2:147" ht="18.75">
      <c r="B697" s="13"/>
      <c r="C697" s="31"/>
      <c r="D697" s="32"/>
      <c r="E697" s="67">
        <v>238716</v>
      </c>
      <c r="G697" s="67" t="s">
        <v>100</v>
      </c>
      <c r="H697" s="66" t="s">
        <v>3899</v>
      </c>
      <c r="I697" s="13" t="s">
        <v>3900</v>
      </c>
      <c r="L697" s="66" t="s">
        <v>101</v>
      </c>
      <c r="M697" s="71">
        <v>78705</v>
      </c>
      <c r="N697" s="31">
        <v>9</v>
      </c>
      <c r="O697" s="51">
        <v>0.24</v>
      </c>
      <c r="P697" s="68">
        <v>38203</v>
      </c>
      <c r="Q697" s="68">
        <v>38422</v>
      </c>
      <c r="R697" s="31" t="s">
        <v>1685</v>
      </c>
      <c r="S697" s="31" t="s">
        <v>3901</v>
      </c>
      <c r="T697" s="31" t="s">
        <v>3902</v>
      </c>
      <c r="U697" s="31" t="s">
        <v>3304</v>
      </c>
      <c r="V697" s="31" t="s">
        <v>3991</v>
      </c>
      <c r="X697" s="42"/>
      <c r="Y697" s="7"/>
      <c r="Z697" s="42"/>
      <c r="AA697" s="7"/>
      <c r="AB697" s="5"/>
      <c r="AC697" s="7"/>
      <c r="AD697" s="7"/>
      <c r="AE697" s="7"/>
      <c r="AF697" s="35"/>
      <c r="AG697" s="7"/>
      <c r="AH697" s="5"/>
      <c r="AI697" s="9"/>
      <c r="AJ697" s="9"/>
      <c r="AK697" s="9"/>
      <c r="AL697" s="5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7"/>
      <c r="BO697" s="5"/>
      <c r="BP697" s="5"/>
      <c r="BQ697" s="43"/>
      <c r="BR697" s="44"/>
      <c r="BS697" s="9"/>
      <c r="BT697" s="9"/>
      <c r="BU697" s="9"/>
      <c r="BV697" s="9"/>
      <c r="BW697" s="7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  <c r="EB697" s="9"/>
      <c r="EC697" s="9"/>
      <c r="ED697" s="9"/>
      <c r="EE697" s="9"/>
      <c r="EF697" s="9"/>
      <c r="EG697" s="9"/>
      <c r="EH697" s="9"/>
      <c r="EI697" s="9"/>
      <c r="EJ697" s="9"/>
      <c r="EK697" s="9"/>
      <c r="EL697" s="9"/>
      <c r="EM697" s="9"/>
      <c r="EN697" s="9"/>
      <c r="EO697" s="9"/>
      <c r="EP697" s="9"/>
      <c r="EQ697" s="9"/>
    </row>
    <row r="698" spans="2:147" ht="18.75">
      <c r="B698" s="125"/>
      <c r="C698" s="31"/>
      <c r="D698" s="32"/>
      <c r="E698" s="153">
        <v>11415253</v>
      </c>
      <c r="F698" s="154"/>
      <c r="G698" s="155" t="s">
        <v>5498</v>
      </c>
      <c r="H698" s="155" t="s">
        <v>5499</v>
      </c>
      <c r="I698" s="155" t="s">
        <v>5497</v>
      </c>
      <c r="J698" s="156">
        <v>86947</v>
      </c>
      <c r="K698" s="154"/>
      <c r="L698" s="154"/>
      <c r="M698" s="156" t="s">
        <v>2763</v>
      </c>
      <c r="N698" s="156">
        <v>106</v>
      </c>
      <c r="O698" s="160">
        <v>11.683</v>
      </c>
      <c r="P698" s="158">
        <v>42261</v>
      </c>
      <c r="Q698" s="154"/>
      <c r="R698" s="156" t="s">
        <v>5539</v>
      </c>
      <c r="S698" s="156" t="s">
        <v>2247</v>
      </c>
      <c r="T698" s="156" t="s">
        <v>2227</v>
      </c>
      <c r="U698" s="156" t="s">
        <v>5521</v>
      </c>
      <c r="V698" s="157" t="s">
        <v>5568</v>
      </c>
      <c r="X698" s="42"/>
      <c r="Y698" s="7"/>
      <c r="Z698" s="42"/>
      <c r="AA698" s="7"/>
      <c r="AB698" s="5"/>
      <c r="AC698" s="7"/>
      <c r="AD698" s="7"/>
      <c r="AE698" s="7"/>
      <c r="AF698" s="35"/>
      <c r="AG698" s="7"/>
      <c r="AH698" s="5"/>
      <c r="AI698" s="9"/>
      <c r="AJ698" s="9"/>
      <c r="AK698" s="9"/>
      <c r="AL698" s="5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7"/>
      <c r="BO698" s="5"/>
      <c r="BP698" s="5"/>
      <c r="BQ698" s="43"/>
      <c r="BR698" s="44"/>
      <c r="BS698" s="9"/>
      <c r="BT698" s="9"/>
      <c r="BU698" s="9"/>
      <c r="BV698" s="9"/>
      <c r="BW698" s="7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  <c r="EB698" s="9"/>
      <c r="EC698" s="9"/>
      <c r="ED698" s="9"/>
      <c r="EE698" s="9"/>
      <c r="EF698" s="9"/>
      <c r="EG698" s="9"/>
      <c r="EH698" s="9"/>
      <c r="EI698" s="9"/>
      <c r="EJ698" s="9"/>
      <c r="EK698" s="9"/>
      <c r="EL698" s="9"/>
      <c r="EM698" s="9"/>
      <c r="EN698" s="9"/>
      <c r="EO698" s="9"/>
      <c r="EP698" s="9"/>
      <c r="EQ698" s="9"/>
    </row>
    <row r="699" spans="1:147" ht="18.75">
      <c r="A699" s="124"/>
      <c r="B699" s="13"/>
      <c r="C699" s="125"/>
      <c r="D699" s="32"/>
      <c r="E699" s="32">
        <v>216370</v>
      </c>
      <c r="G699" s="13" t="s">
        <v>2015</v>
      </c>
      <c r="H699" s="13" t="s">
        <v>2016</v>
      </c>
      <c r="I699" s="13" t="s">
        <v>2017</v>
      </c>
      <c r="L699" s="13" t="s">
        <v>4143</v>
      </c>
      <c r="M699" s="31">
        <v>78750</v>
      </c>
      <c r="N699" s="31">
        <v>46</v>
      </c>
      <c r="O699" s="51">
        <v>9.72</v>
      </c>
      <c r="P699" s="103">
        <v>37699</v>
      </c>
      <c r="Q699" s="30"/>
      <c r="R699" s="31" t="s">
        <v>742</v>
      </c>
      <c r="S699" s="31" t="s">
        <v>2018</v>
      </c>
      <c r="T699" s="46" t="s">
        <v>85</v>
      </c>
      <c r="U699" s="4" t="s">
        <v>554</v>
      </c>
      <c r="V699" s="31" t="s">
        <v>2007</v>
      </c>
      <c r="X699" s="42"/>
      <c r="Y699" s="7"/>
      <c r="Z699" s="42"/>
      <c r="AA699" s="7"/>
      <c r="AB699" s="5"/>
      <c r="AC699" s="7"/>
      <c r="AD699" s="7"/>
      <c r="AE699" s="7"/>
      <c r="AF699" s="35"/>
      <c r="AG699" s="7"/>
      <c r="AH699" s="5"/>
      <c r="AI699" s="9"/>
      <c r="AJ699" s="9"/>
      <c r="AK699" s="9"/>
      <c r="AL699" s="5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7"/>
      <c r="BO699" s="5"/>
      <c r="BP699" s="5"/>
      <c r="BQ699" s="43"/>
      <c r="BR699" s="44"/>
      <c r="BS699" s="9"/>
      <c r="BT699" s="9"/>
      <c r="BU699" s="9"/>
      <c r="BV699" s="9"/>
      <c r="BW699" s="7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  <c r="EB699" s="9"/>
      <c r="EC699" s="9"/>
      <c r="ED699" s="9"/>
      <c r="EE699" s="9"/>
      <c r="EF699" s="9"/>
      <c r="EG699" s="9"/>
      <c r="EH699" s="9"/>
      <c r="EI699" s="9"/>
      <c r="EJ699" s="9"/>
      <c r="EK699" s="9"/>
      <c r="EL699" s="9"/>
      <c r="EM699" s="9"/>
      <c r="EN699" s="9"/>
      <c r="EO699" s="9"/>
      <c r="EP699" s="9"/>
      <c r="EQ699" s="9"/>
    </row>
    <row r="700" spans="2:147" ht="18.75">
      <c r="B700" s="13"/>
      <c r="C700" s="31"/>
      <c r="D700" s="32"/>
      <c r="E700" s="58">
        <v>308877</v>
      </c>
      <c r="G700" s="58" t="s">
        <v>3407</v>
      </c>
      <c r="H700" s="58" t="s">
        <v>1277</v>
      </c>
      <c r="I700" s="58" t="s">
        <v>3408</v>
      </c>
      <c r="J700" s="91">
        <v>3224700</v>
      </c>
      <c r="K700" s="91"/>
      <c r="L700" s="58" t="s">
        <v>3408</v>
      </c>
      <c r="M700" s="91">
        <v>78724</v>
      </c>
      <c r="N700" s="91">
        <v>252</v>
      </c>
      <c r="O700" s="98">
        <v>14</v>
      </c>
      <c r="P700" s="112">
        <v>39055</v>
      </c>
      <c r="Q700" s="57">
        <v>39248</v>
      </c>
      <c r="R700" s="91" t="s">
        <v>2012</v>
      </c>
      <c r="S700" s="91" t="s">
        <v>240</v>
      </c>
      <c r="T700" s="91" t="s">
        <v>241</v>
      </c>
      <c r="U700" s="31" t="s">
        <v>3304</v>
      </c>
      <c r="V700" s="31" t="s">
        <v>4325</v>
      </c>
      <c r="X700" s="42"/>
      <c r="Y700" s="7"/>
      <c r="Z700" s="42"/>
      <c r="AA700" s="7"/>
      <c r="AB700" s="5"/>
      <c r="AC700" s="7"/>
      <c r="AD700" s="7"/>
      <c r="AE700" s="7"/>
      <c r="AF700" s="35"/>
      <c r="AG700" s="7"/>
      <c r="AH700" s="5"/>
      <c r="AI700" s="9"/>
      <c r="AJ700" s="9"/>
      <c r="AK700" s="9"/>
      <c r="AL700" s="5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7"/>
      <c r="BO700" s="5"/>
      <c r="BP700" s="5"/>
      <c r="BQ700" s="43"/>
      <c r="BR700" s="44"/>
      <c r="BS700" s="9"/>
      <c r="BT700" s="9"/>
      <c r="BU700" s="9"/>
      <c r="BV700" s="9"/>
      <c r="BW700" s="7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  <c r="EB700" s="9"/>
      <c r="EC700" s="9"/>
      <c r="ED700" s="9"/>
      <c r="EE700" s="9"/>
      <c r="EF700" s="9"/>
      <c r="EG700" s="9"/>
      <c r="EH700" s="9"/>
      <c r="EI700" s="9"/>
      <c r="EJ700" s="9"/>
      <c r="EK700" s="9"/>
      <c r="EL700" s="9"/>
      <c r="EM700" s="9"/>
      <c r="EN700" s="9"/>
      <c r="EO700" s="9"/>
      <c r="EP700" s="9"/>
      <c r="EQ700" s="9"/>
    </row>
    <row r="701" spans="2:147" ht="18.75">
      <c r="B701" s="13"/>
      <c r="C701" s="31"/>
      <c r="D701" s="32"/>
      <c r="G701" s="13" t="s">
        <v>1526</v>
      </c>
      <c r="H701" s="13" t="s">
        <v>1381</v>
      </c>
      <c r="I701" s="13" t="s">
        <v>3664</v>
      </c>
      <c r="L701" s="13" t="s">
        <v>4129</v>
      </c>
      <c r="M701" s="31">
        <v>78741</v>
      </c>
      <c r="N701" s="40">
        <v>212</v>
      </c>
      <c r="O701" s="51">
        <v>10.5</v>
      </c>
      <c r="P701" s="30" t="s">
        <v>411</v>
      </c>
      <c r="Q701" s="30" t="s">
        <v>411</v>
      </c>
      <c r="R701" s="30"/>
      <c r="S701" s="31" t="s">
        <v>3665</v>
      </c>
      <c r="T701" s="31" t="s">
        <v>3666</v>
      </c>
      <c r="U701" s="31" t="s">
        <v>3304</v>
      </c>
      <c r="V701" s="31" t="s">
        <v>3529</v>
      </c>
      <c r="X701" s="42"/>
      <c r="Y701" s="7"/>
      <c r="Z701" s="42"/>
      <c r="AA701" s="7"/>
      <c r="AB701" s="5"/>
      <c r="AC701" s="7"/>
      <c r="AD701" s="7"/>
      <c r="AE701" s="7"/>
      <c r="AF701" s="35"/>
      <c r="AG701" s="7"/>
      <c r="AH701" s="5"/>
      <c r="AI701" s="9"/>
      <c r="AJ701" s="9"/>
      <c r="AK701" s="9"/>
      <c r="AL701" s="5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7"/>
      <c r="BO701" s="5"/>
      <c r="BP701" s="5"/>
      <c r="BQ701" s="43"/>
      <c r="BR701" s="44"/>
      <c r="BS701" s="9"/>
      <c r="BT701" s="9"/>
      <c r="BU701" s="9"/>
      <c r="BV701" s="9"/>
      <c r="BW701" s="7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  <c r="EB701" s="9"/>
      <c r="EC701" s="9"/>
      <c r="ED701" s="9"/>
      <c r="EE701" s="9"/>
      <c r="EF701" s="9"/>
      <c r="EG701" s="9"/>
      <c r="EH701" s="9"/>
      <c r="EI701" s="9"/>
      <c r="EJ701" s="9"/>
      <c r="EK701" s="9"/>
      <c r="EL701" s="9"/>
      <c r="EM701" s="9"/>
      <c r="EN701" s="9"/>
      <c r="EO701" s="9"/>
      <c r="EP701" s="9"/>
      <c r="EQ701" s="9"/>
    </row>
    <row r="702" spans="2:147" ht="18.75">
      <c r="B702" s="13"/>
      <c r="C702" s="31"/>
      <c r="D702" s="32"/>
      <c r="E702" s="175" t="s">
        <v>3731</v>
      </c>
      <c r="F702" s="157"/>
      <c r="G702" s="170" t="s">
        <v>3240</v>
      </c>
      <c r="H702" s="177" t="s">
        <v>2682</v>
      </c>
      <c r="I702" s="155" t="s">
        <v>2683</v>
      </c>
      <c r="J702" s="156">
        <v>3324587</v>
      </c>
      <c r="K702" s="171"/>
      <c r="L702" s="170"/>
      <c r="M702" s="171">
        <v>78703</v>
      </c>
      <c r="N702" s="171">
        <v>225</v>
      </c>
      <c r="O702" s="176">
        <v>4.52</v>
      </c>
      <c r="P702" s="173">
        <v>39219</v>
      </c>
      <c r="Q702" s="180">
        <v>39493</v>
      </c>
      <c r="R702" s="157" t="s">
        <v>4076</v>
      </c>
      <c r="S702" s="164" t="s">
        <v>2729</v>
      </c>
      <c r="T702" s="157" t="s">
        <v>2730</v>
      </c>
      <c r="U702" s="157" t="s">
        <v>3304</v>
      </c>
      <c r="V702" s="164" t="s">
        <v>2258</v>
      </c>
      <c r="X702" s="42"/>
      <c r="Y702" s="7"/>
      <c r="Z702" s="42"/>
      <c r="AA702" s="7"/>
      <c r="AB702" s="5"/>
      <c r="AC702" s="7"/>
      <c r="AD702" s="7"/>
      <c r="AE702" s="7"/>
      <c r="AF702" s="35"/>
      <c r="AG702" s="7"/>
      <c r="AH702" s="5"/>
      <c r="AI702" s="9"/>
      <c r="AJ702" s="9"/>
      <c r="AK702" s="9"/>
      <c r="AL702" s="5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7"/>
      <c r="BO702" s="5"/>
      <c r="BP702" s="5"/>
      <c r="BQ702" s="43"/>
      <c r="BR702" s="44"/>
      <c r="BS702" s="9"/>
      <c r="BT702" s="9"/>
      <c r="BU702" s="9"/>
      <c r="BV702" s="9"/>
      <c r="BW702" s="7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  <c r="EB702" s="9"/>
      <c r="EC702" s="9"/>
      <c r="ED702" s="9"/>
      <c r="EE702" s="9"/>
      <c r="EF702" s="9"/>
      <c r="EG702" s="9"/>
      <c r="EH702" s="9"/>
      <c r="EI702" s="9"/>
      <c r="EJ702" s="9"/>
      <c r="EK702" s="9"/>
      <c r="EL702" s="9"/>
      <c r="EM702" s="9"/>
      <c r="EN702" s="9"/>
      <c r="EO702" s="9"/>
      <c r="EP702" s="9"/>
      <c r="EQ702" s="9"/>
    </row>
    <row r="703" spans="2:147" ht="18.75">
      <c r="B703" s="13"/>
      <c r="C703" s="31"/>
      <c r="D703" s="32"/>
      <c r="G703" s="13" t="s">
        <v>1526</v>
      </c>
      <c r="H703" s="13" t="s">
        <v>3145</v>
      </c>
      <c r="I703" s="13" t="s">
        <v>3146</v>
      </c>
      <c r="L703" s="13" t="s">
        <v>2284</v>
      </c>
      <c r="M703" s="31">
        <v>78704</v>
      </c>
      <c r="N703" s="40">
        <v>65</v>
      </c>
      <c r="O703" s="51">
        <v>3.8</v>
      </c>
      <c r="P703" s="30" t="s">
        <v>411</v>
      </c>
      <c r="Q703" s="30" t="s">
        <v>411</v>
      </c>
      <c r="R703" s="30"/>
      <c r="S703" s="31" t="s">
        <v>2285</v>
      </c>
      <c r="T703" s="46" t="s">
        <v>2286</v>
      </c>
      <c r="U703" s="31" t="s">
        <v>3304</v>
      </c>
      <c r="V703" s="31" t="s">
        <v>1753</v>
      </c>
      <c r="X703" s="42"/>
      <c r="Y703" s="7"/>
      <c r="Z703" s="42"/>
      <c r="AA703" s="7"/>
      <c r="AB703" s="5"/>
      <c r="AC703" s="7"/>
      <c r="AD703" s="7"/>
      <c r="AE703" s="7"/>
      <c r="AF703" s="35"/>
      <c r="AG703" s="7"/>
      <c r="AH703" s="5"/>
      <c r="AI703" s="9"/>
      <c r="AJ703" s="9"/>
      <c r="AK703" s="9"/>
      <c r="AL703" s="5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7"/>
      <c r="BO703" s="5"/>
      <c r="BP703" s="5"/>
      <c r="BQ703" s="43"/>
      <c r="BR703" s="44"/>
      <c r="BS703" s="9"/>
      <c r="BT703" s="9"/>
      <c r="BU703" s="9"/>
      <c r="BV703" s="9"/>
      <c r="BW703" s="7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  <c r="EB703" s="9"/>
      <c r="EC703" s="9"/>
      <c r="ED703" s="9"/>
      <c r="EE703" s="9"/>
      <c r="EF703" s="9"/>
      <c r="EG703" s="9"/>
      <c r="EH703" s="9"/>
      <c r="EI703" s="9"/>
      <c r="EJ703" s="9"/>
      <c r="EK703" s="9"/>
      <c r="EL703" s="9"/>
      <c r="EM703" s="9"/>
      <c r="EN703" s="9"/>
      <c r="EO703" s="9"/>
      <c r="EP703" s="9"/>
      <c r="EQ703" s="9"/>
    </row>
    <row r="704" spans="2:147" ht="18.75">
      <c r="B704" s="13"/>
      <c r="C704" s="31"/>
      <c r="D704" s="32"/>
      <c r="E704" s="32">
        <v>175349</v>
      </c>
      <c r="G704" s="13" t="s">
        <v>3397</v>
      </c>
      <c r="H704" s="13" t="s">
        <v>3826</v>
      </c>
      <c r="I704" s="13" t="s">
        <v>1039</v>
      </c>
      <c r="L704" s="13" t="s">
        <v>1908</v>
      </c>
      <c r="M704" s="31">
        <v>78741</v>
      </c>
      <c r="N704" s="40">
        <v>36</v>
      </c>
      <c r="O704" s="51">
        <v>4.59</v>
      </c>
      <c r="P704" s="30">
        <v>37069</v>
      </c>
      <c r="Q704" s="30">
        <v>37410</v>
      </c>
      <c r="R704" s="31" t="s">
        <v>4328</v>
      </c>
      <c r="S704" s="31" t="s">
        <v>1909</v>
      </c>
      <c r="T704" s="31" t="s">
        <v>1910</v>
      </c>
      <c r="U704" s="31" t="s">
        <v>554</v>
      </c>
      <c r="V704" s="31" t="s">
        <v>1082</v>
      </c>
      <c r="X704" s="42"/>
      <c r="Y704" s="7"/>
      <c r="Z704" s="42"/>
      <c r="AA704" s="7"/>
      <c r="AB704" s="5"/>
      <c r="AC704" s="7"/>
      <c r="AD704" s="7"/>
      <c r="AE704" s="7"/>
      <c r="AF704" s="35"/>
      <c r="AG704" s="7"/>
      <c r="AH704" s="5"/>
      <c r="AI704" s="9"/>
      <c r="AJ704" s="9"/>
      <c r="AK704" s="9"/>
      <c r="AL704" s="5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7"/>
      <c r="BO704" s="5"/>
      <c r="BP704" s="5"/>
      <c r="BQ704" s="43"/>
      <c r="BR704" s="44"/>
      <c r="BS704" s="9"/>
      <c r="BT704" s="9"/>
      <c r="BU704" s="9"/>
      <c r="BV704" s="9"/>
      <c r="BW704" s="7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  <c r="EB704" s="9"/>
      <c r="EC704" s="9"/>
      <c r="ED704" s="9"/>
      <c r="EE704" s="9"/>
      <c r="EF704" s="9"/>
      <c r="EG704" s="9"/>
      <c r="EH704" s="9"/>
      <c r="EI704" s="9"/>
      <c r="EJ704" s="9"/>
      <c r="EK704" s="9"/>
      <c r="EL704" s="9"/>
      <c r="EM704" s="9"/>
      <c r="EN704" s="9"/>
      <c r="EO704" s="9"/>
      <c r="EP704" s="9"/>
      <c r="EQ704" s="9"/>
    </row>
    <row r="705" spans="2:147" ht="18.75">
      <c r="B705" s="13"/>
      <c r="C705" s="31"/>
      <c r="D705" s="32"/>
      <c r="E705" s="67">
        <v>234229</v>
      </c>
      <c r="G705" s="66" t="s">
        <v>3281</v>
      </c>
      <c r="H705" s="66" t="s">
        <v>4240</v>
      </c>
      <c r="I705" s="66" t="s">
        <v>4247</v>
      </c>
      <c r="J705" s="71"/>
      <c r="K705" s="71"/>
      <c r="L705" s="66" t="s">
        <v>3193</v>
      </c>
      <c r="M705" s="31">
        <v>78741</v>
      </c>
      <c r="N705" s="40">
        <v>12</v>
      </c>
      <c r="O705" s="51">
        <v>0.841</v>
      </c>
      <c r="P705" s="68">
        <v>38119</v>
      </c>
      <c r="Q705" s="68">
        <v>38257</v>
      </c>
      <c r="R705" s="31" t="s">
        <v>1722</v>
      </c>
      <c r="S705" s="31" t="s">
        <v>4238</v>
      </c>
      <c r="T705" s="31" t="s">
        <v>4239</v>
      </c>
      <c r="U705" s="31" t="s">
        <v>3304</v>
      </c>
      <c r="V705" s="31" t="s">
        <v>2864</v>
      </c>
      <c r="X705" s="42"/>
      <c r="Y705" s="7"/>
      <c r="Z705" s="42"/>
      <c r="AA705" s="7"/>
      <c r="AB705" s="5"/>
      <c r="AC705" s="7"/>
      <c r="AD705" s="7"/>
      <c r="AE705" s="7"/>
      <c r="AF705" s="35"/>
      <c r="AG705" s="7"/>
      <c r="AH705" s="5"/>
      <c r="AI705" s="9"/>
      <c r="AJ705" s="9"/>
      <c r="AK705" s="9"/>
      <c r="AL705" s="5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7"/>
      <c r="BO705" s="5"/>
      <c r="BP705" s="5"/>
      <c r="BQ705" s="43"/>
      <c r="BR705" s="44"/>
      <c r="BS705" s="9"/>
      <c r="BT705" s="9"/>
      <c r="BU705" s="9"/>
      <c r="BV705" s="9"/>
      <c r="BW705" s="7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  <c r="EB705" s="9"/>
      <c r="EC705" s="9"/>
      <c r="ED705" s="9"/>
      <c r="EE705" s="9"/>
      <c r="EF705" s="9"/>
      <c r="EG705" s="9"/>
      <c r="EH705" s="9"/>
      <c r="EI705" s="9"/>
      <c r="EJ705" s="9"/>
      <c r="EK705" s="9"/>
      <c r="EL705" s="9"/>
      <c r="EM705" s="9"/>
      <c r="EN705" s="9"/>
      <c r="EO705" s="9"/>
      <c r="EP705" s="9"/>
      <c r="EQ705" s="9"/>
    </row>
    <row r="706" spans="2:147" ht="18.75">
      <c r="B706" s="124"/>
      <c r="C706" s="13"/>
      <c r="D706" s="125"/>
      <c r="E706" s="58">
        <v>292432</v>
      </c>
      <c r="G706" s="54" t="s">
        <v>917</v>
      </c>
      <c r="H706" s="54" t="s">
        <v>4</v>
      </c>
      <c r="I706" s="54" t="s">
        <v>1908</v>
      </c>
      <c r="J706" s="91"/>
      <c r="K706" s="91"/>
      <c r="L706" s="54" t="s">
        <v>1908</v>
      </c>
      <c r="M706" s="31">
        <v>78741</v>
      </c>
      <c r="N706" s="91">
        <v>70</v>
      </c>
      <c r="O706" s="98">
        <v>4.447</v>
      </c>
      <c r="P706" s="57">
        <v>38792</v>
      </c>
      <c r="Q706" s="57">
        <v>38985</v>
      </c>
      <c r="R706" s="31" t="s">
        <v>2012</v>
      </c>
      <c r="S706" s="92" t="s">
        <v>2384</v>
      </c>
      <c r="T706" s="31" t="s">
        <v>2385</v>
      </c>
      <c r="U706" s="31" t="s">
        <v>3304</v>
      </c>
      <c r="V706" s="31" t="s">
        <v>1948</v>
      </c>
      <c r="X706" s="42"/>
      <c r="Y706" s="7"/>
      <c r="Z706" s="42"/>
      <c r="AA706" s="7"/>
      <c r="AB706" s="5"/>
      <c r="AC706" s="7"/>
      <c r="AD706" s="7"/>
      <c r="AE706" s="7"/>
      <c r="AF706" s="35"/>
      <c r="AG706" s="7"/>
      <c r="AH706" s="5"/>
      <c r="AI706" s="9"/>
      <c r="AJ706" s="9"/>
      <c r="AK706" s="9"/>
      <c r="AL706" s="5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7"/>
      <c r="BO706" s="5"/>
      <c r="BP706" s="5"/>
      <c r="BQ706" s="43"/>
      <c r="BR706" s="44"/>
      <c r="BS706" s="9"/>
      <c r="BT706" s="9"/>
      <c r="BU706" s="9"/>
      <c r="BV706" s="9"/>
      <c r="BW706" s="7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  <c r="EB706" s="9"/>
      <c r="EC706" s="9"/>
      <c r="ED706" s="9"/>
      <c r="EE706" s="9"/>
      <c r="EF706" s="9"/>
      <c r="EG706" s="9"/>
      <c r="EH706" s="9"/>
      <c r="EI706" s="9"/>
      <c r="EJ706" s="9"/>
      <c r="EK706" s="9"/>
      <c r="EL706" s="9"/>
      <c r="EM706" s="9"/>
      <c r="EN706" s="9"/>
      <c r="EO706" s="9"/>
      <c r="EP706" s="9"/>
      <c r="EQ706" s="9"/>
    </row>
    <row r="707" spans="1:147" ht="18.75">
      <c r="A707" s="124"/>
      <c r="B707" s="13"/>
      <c r="C707" s="125"/>
      <c r="D707" s="32"/>
      <c r="E707" s="32">
        <v>191979</v>
      </c>
      <c r="G707" s="13" t="s">
        <v>4339</v>
      </c>
      <c r="H707" s="13" t="s">
        <v>3611</v>
      </c>
      <c r="I707" s="13" t="s">
        <v>2321</v>
      </c>
      <c r="L707" s="13" t="s">
        <v>4340</v>
      </c>
      <c r="M707" s="31">
        <v>78744</v>
      </c>
      <c r="N707" s="31">
        <v>35</v>
      </c>
      <c r="O707" s="51">
        <v>3</v>
      </c>
      <c r="P707" s="30">
        <v>37196</v>
      </c>
      <c r="Q707" s="30">
        <v>37438</v>
      </c>
      <c r="R707" s="31" t="s">
        <v>4330</v>
      </c>
      <c r="S707" s="31" t="s">
        <v>931</v>
      </c>
      <c r="T707" s="31" t="s">
        <v>4341</v>
      </c>
      <c r="U707" s="31" t="s">
        <v>3304</v>
      </c>
      <c r="V707" s="31" t="s">
        <v>4003</v>
      </c>
      <c r="X707" s="42"/>
      <c r="Y707" s="7"/>
      <c r="Z707" s="42"/>
      <c r="AA707" s="7"/>
      <c r="AB707" s="5"/>
      <c r="AC707" s="7"/>
      <c r="AD707" s="7"/>
      <c r="AE707" s="7"/>
      <c r="AF707" s="35"/>
      <c r="AG707" s="7"/>
      <c r="AH707" s="5"/>
      <c r="AI707" s="9"/>
      <c r="AJ707" s="9"/>
      <c r="AK707" s="9"/>
      <c r="AL707" s="5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7"/>
      <c r="BO707" s="5"/>
      <c r="BP707" s="5"/>
      <c r="BQ707" s="43"/>
      <c r="BR707" s="44"/>
      <c r="BS707" s="9"/>
      <c r="BT707" s="9"/>
      <c r="BU707" s="9"/>
      <c r="BV707" s="9"/>
      <c r="BW707" s="7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  <c r="EB707" s="9"/>
      <c r="EC707" s="9"/>
      <c r="ED707" s="9"/>
      <c r="EE707" s="9"/>
      <c r="EF707" s="9"/>
      <c r="EG707" s="9"/>
      <c r="EH707" s="9"/>
      <c r="EI707" s="9"/>
      <c r="EJ707" s="9"/>
      <c r="EK707" s="9"/>
      <c r="EL707" s="9"/>
      <c r="EM707" s="9"/>
      <c r="EN707" s="9"/>
      <c r="EO707" s="9"/>
      <c r="EP707" s="9"/>
      <c r="EQ707" s="9"/>
    </row>
    <row r="708" spans="2:147" ht="18.75">
      <c r="B708" s="13"/>
      <c r="C708" s="31"/>
      <c r="D708" s="32"/>
      <c r="E708" s="58">
        <v>290977</v>
      </c>
      <c r="G708" s="54" t="s">
        <v>922</v>
      </c>
      <c r="H708" s="54" t="s">
        <v>1661</v>
      </c>
      <c r="I708" s="54" t="s">
        <v>1662</v>
      </c>
      <c r="J708" s="91"/>
      <c r="K708" s="91"/>
      <c r="L708" s="54" t="s">
        <v>1662</v>
      </c>
      <c r="M708" s="31">
        <v>78660</v>
      </c>
      <c r="N708" s="100">
        <v>285</v>
      </c>
      <c r="O708" s="98">
        <v>16.501</v>
      </c>
      <c r="P708" s="57">
        <v>38764</v>
      </c>
      <c r="Q708" s="57">
        <v>38818</v>
      </c>
      <c r="R708" s="31" t="s">
        <v>1600</v>
      </c>
      <c r="S708" s="92" t="s">
        <v>4106</v>
      </c>
      <c r="T708" s="31" t="s">
        <v>4107</v>
      </c>
      <c r="U708" s="31" t="s">
        <v>554</v>
      </c>
      <c r="V708" s="31" t="s">
        <v>1948</v>
      </c>
      <c r="X708" s="42"/>
      <c r="Y708" s="7"/>
      <c r="Z708" s="42"/>
      <c r="AA708" s="7"/>
      <c r="AB708" s="5"/>
      <c r="AC708" s="7"/>
      <c r="AD708" s="7"/>
      <c r="AE708" s="7"/>
      <c r="AF708" s="35"/>
      <c r="AG708" s="7"/>
      <c r="AH708" s="5"/>
      <c r="AI708" s="9"/>
      <c r="AJ708" s="9"/>
      <c r="AK708" s="9"/>
      <c r="AL708" s="5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7"/>
      <c r="BO708" s="5"/>
      <c r="BP708" s="5"/>
      <c r="BQ708" s="43"/>
      <c r="BR708" s="44"/>
      <c r="BS708" s="9"/>
      <c r="BT708" s="9"/>
      <c r="BU708" s="9"/>
      <c r="BV708" s="9"/>
      <c r="BW708" s="7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  <c r="EB708" s="9"/>
      <c r="EC708" s="9"/>
      <c r="ED708" s="9"/>
      <c r="EE708" s="9"/>
      <c r="EF708" s="9"/>
      <c r="EG708" s="9"/>
      <c r="EH708" s="9"/>
      <c r="EI708" s="9"/>
      <c r="EJ708" s="9"/>
      <c r="EK708" s="9"/>
      <c r="EL708" s="9"/>
      <c r="EM708" s="9"/>
      <c r="EN708" s="9"/>
      <c r="EO708" s="9"/>
      <c r="EP708" s="9"/>
      <c r="EQ708" s="9"/>
    </row>
    <row r="709" spans="2:147" ht="18.75">
      <c r="B709" s="13"/>
      <c r="C709" s="31"/>
      <c r="D709" s="32"/>
      <c r="G709" s="13" t="s">
        <v>2848</v>
      </c>
      <c r="H709" s="13" t="s">
        <v>2849</v>
      </c>
      <c r="I709" s="13" t="s">
        <v>2850</v>
      </c>
      <c r="L709" s="13" t="s">
        <v>1793</v>
      </c>
      <c r="M709" s="31">
        <v>78728</v>
      </c>
      <c r="N709" s="40">
        <v>210</v>
      </c>
      <c r="O709" s="51">
        <v>12.64</v>
      </c>
      <c r="P709" s="30">
        <v>36200</v>
      </c>
      <c r="Q709" s="30">
        <v>36431</v>
      </c>
      <c r="R709" s="30"/>
      <c r="S709" s="31" t="s">
        <v>89</v>
      </c>
      <c r="T709" s="31" t="s">
        <v>2881</v>
      </c>
      <c r="U709" s="31" t="s">
        <v>3304</v>
      </c>
      <c r="V709" s="31" t="s">
        <v>2822</v>
      </c>
      <c r="X709" s="42"/>
      <c r="Y709" s="7"/>
      <c r="Z709" s="42"/>
      <c r="AA709" s="7"/>
      <c r="AB709" s="5"/>
      <c r="AC709" s="7"/>
      <c r="AD709" s="7"/>
      <c r="AE709" s="7"/>
      <c r="AF709" s="35"/>
      <c r="AG709" s="7"/>
      <c r="AH709" s="5"/>
      <c r="AI709" s="9"/>
      <c r="AJ709" s="9"/>
      <c r="AK709" s="9"/>
      <c r="AL709" s="5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7"/>
      <c r="BO709" s="5"/>
      <c r="BP709" s="5"/>
      <c r="BQ709" s="43"/>
      <c r="BR709" s="44"/>
      <c r="BS709" s="9"/>
      <c r="BT709" s="9"/>
      <c r="BU709" s="9"/>
      <c r="BV709" s="9"/>
      <c r="BW709" s="7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  <c r="EB709" s="9"/>
      <c r="EC709" s="9"/>
      <c r="ED709" s="9"/>
      <c r="EE709" s="9"/>
      <c r="EF709" s="9"/>
      <c r="EG709" s="9"/>
      <c r="EH709" s="9"/>
      <c r="EI709" s="9"/>
      <c r="EJ709" s="9"/>
      <c r="EK709" s="9"/>
      <c r="EL709" s="9"/>
      <c r="EM709" s="9"/>
      <c r="EN709" s="9"/>
      <c r="EO709" s="9"/>
      <c r="EP709" s="9"/>
      <c r="EQ709" s="9"/>
    </row>
    <row r="710" spans="2:147" ht="18.75">
      <c r="B710" s="13"/>
      <c r="C710" s="31"/>
      <c r="D710" s="32"/>
      <c r="E710" s="124">
        <v>11274421</v>
      </c>
      <c r="F710" s="13"/>
      <c r="G710" s="125" t="s">
        <v>5324</v>
      </c>
      <c r="H710" s="125" t="s">
        <v>5326</v>
      </c>
      <c r="I710" s="125" t="s">
        <v>5325</v>
      </c>
      <c r="J710" s="125">
        <v>5119310</v>
      </c>
      <c r="K710" s="13"/>
      <c r="M710" s="126" t="s">
        <v>3926</v>
      </c>
      <c r="N710" s="31">
        <v>144</v>
      </c>
      <c r="O710" s="130">
        <v>25.604</v>
      </c>
      <c r="P710" s="127">
        <v>42013</v>
      </c>
      <c r="Q710" s="127">
        <v>42443</v>
      </c>
      <c r="R710" s="126" t="s">
        <v>1871</v>
      </c>
      <c r="S710" s="126" t="s">
        <v>5364</v>
      </c>
      <c r="T710" s="126" t="s">
        <v>5365</v>
      </c>
      <c r="U710" s="92" t="s">
        <v>906</v>
      </c>
      <c r="V710" s="31" t="s">
        <v>5386</v>
      </c>
      <c r="X710" s="42"/>
      <c r="Y710" s="7"/>
      <c r="Z710" s="42"/>
      <c r="AA710" s="7"/>
      <c r="AB710" s="5"/>
      <c r="AC710" s="7"/>
      <c r="AD710" s="7"/>
      <c r="AE710" s="7"/>
      <c r="AF710" s="35"/>
      <c r="AG710" s="7"/>
      <c r="AH710" s="5"/>
      <c r="AI710" s="9"/>
      <c r="AJ710" s="9"/>
      <c r="AK710" s="9"/>
      <c r="AL710" s="5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7"/>
      <c r="BO710" s="5"/>
      <c r="BP710" s="5"/>
      <c r="BQ710" s="43"/>
      <c r="BR710" s="44"/>
      <c r="BS710" s="9"/>
      <c r="BT710" s="9"/>
      <c r="BU710" s="9"/>
      <c r="BV710" s="9"/>
      <c r="BW710" s="7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  <c r="EB710" s="9"/>
      <c r="EC710" s="9"/>
      <c r="ED710" s="9"/>
      <c r="EE710" s="9"/>
      <c r="EF710" s="9"/>
      <c r="EG710" s="9"/>
      <c r="EH710" s="9"/>
      <c r="EI710" s="9"/>
      <c r="EJ710" s="9"/>
      <c r="EK710" s="9"/>
      <c r="EL710" s="9"/>
      <c r="EM710" s="9"/>
      <c r="EN710" s="9"/>
      <c r="EO710" s="9"/>
      <c r="EP710" s="9"/>
      <c r="EQ710" s="9"/>
    </row>
    <row r="711" spans="2:147" ht="18.75">
      <c r="B711" s="13"/>
      <c r="C711" s="31"/>
      <c r="D711" s="32"/>
      <c r="E711" s="153">
        <v>11485618</v>
      </c>
      <c r="F711" s="154"/>
      <c r="G711" s="155" t="s">
        <v>5665</v>
      </c>
      <c r="H711" s="155" t="s">
        <v>5663</v>
      </c>
      <c r="I711" s="155" t="s">
        <v>5664</v>
      </c>
      <c r="J711" s="156">
        <v>5315763</v>
      </c>
      <c r="K711" s="154"/>
      <c r="L711" s="154"/>
      <c r="M711" s="156" t="s">
        <v>3926</v>
      </c>
      <c r="N711" s="157">
        <v>108</v>
      </c>
      <c r="O711" s="160">
        <v>24.95</v>
      </c>
      <c r="P711" s="158">
        <v>42417</v>
      </c>
      <c r="Q711" s="155"/>
      <c r="R711" s="156" t="s">
        <v>4463</v>
      </c>
      <c r="S711" s="156" t="s">
        <v>5681</v>
      </c>
      <c r="T711" s="156" t="s">
        <v>2227</v>
      </c>
      <c r="U711" s="156" t="s">
        <v>907</v>
      </c>
      <c r="V711" s="157" t="s">
        <v>5698</v>
      </c>
      <c r="X711" s="42"/>
      <c r="Y711" s="43"/>
      <c r="Z711" s="42"/>
      <c r="AA711" s="7"/>
      <c r="AB711" s="5"/>
      <c r="AC711" s="7"/>
      <c r="AD711" s="7"/>
      <c r="AE711" s="7"/>
      <c r="AF711" s="35"/>
      <c r="AG711" s="7"/>
      <c r="AH711" s="5"/>
      <c r="AI711" s="9"/>
      <c r="AJ711" s="9"/>
      <c r="AK711" s="9"/>
      <c r="AL711" s="5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7"/>
      <c r="BO711" s="5"/>
      <c r="BP711" s="5"/>
      <c r="BQ711" s="43"/>
      <c r="BR711" s="44"/>
      <c r="BS711" s="9"/>
      <c r="BT711" s="9"/>
      <c r="BU711" s="9"/>
      <c r="BV711" s="9"/>
      <c r="BW711" s="7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  <c r="EB711" s="9"/>
      <c r="EC711" s="9"/>
      <c r="ED711" s="9"/>
      <c r="EE711" s="9"/>
      <c r="EF711" s="9"/>
      <c r="EG711" s="9"/>
      <c r="EH711" s="9"/>
      <c r="EI711" s="9"/>
      <c r="EJ711" s="9"/>
      <c r="EK711" s="9"/>
      <c r="EL711" s="9"/>
      <c r="EM711" s="9"/>
      <c r="EN711" s="9"/>
      <c r="EO711" s="9"/>
      <c r="EP711" s="9"/>
      <c r="EQ711" s="9"/>
    </row>
    <row r="712" spans="1:147" ht="18.75">
      <c r="A712" s="124"/>
      <c r="B712" s="13"/>
      <c r="C712" s="125"/>
      <c r="D712" s="32"/>
      <c r="E712" s="124">
        <v>10881229</v>
      </c>
      <c r="F712" s="13"/>
      <c r="G712" s="125" t="s">
        <v>4674</v>
      </c>
      <c r="H712" s="125" t="s">
        <v>4673</v>
      </c>
      <c r="I712" s="125" t="s">
        <v>4669</v>
      </c>
      <c r="J712" s="126">
        <v>5060885</v>
      </c>
      <c r="K712" s="13"/>
      <c r="M712" s="126" t="s">
        <v>3709</v>
      </c>
      <c r="N712" s="4">
        <v>332</v>
      </c>
      <c r="O712" s="130">
        <v>19.689</v>
      </c>
      <c r="P712" s="127">
        <v>41288</v>
      </c>
      <c r="Q712" s="127">
        <v>41625</v>
      </c>
      <c r="R712" s="126" t="s">
        <v>1871</v>
      </c>
      <c r="S712" s="126" t="s">
        <v>4606</v>
      </c>
      <c r="T712" s="126" t="s">
        <v>4685</v>
      </c>
      <c r="U712" s="31" t="s">
        <v>3304</v>
      </c>
      <c r="V712" s="31" t="s">
        <v>4707</v>
      </c>
      <c r="X712" s="42"/>
      <c r="Y712" s="43"/>
      <c r="Z712" s="42"/>
      <c r="AA712" s="7"/>
      <c r="AB712" s="5"/>
      <c r="AC712" s="7"/>
      <c r="AD712" s="7"/>
      <c r="AE712" s="7"/>
      <c r="AF712" s="35"/>
      <c r="AG712" s="7"/>
      <c r="AH712" s="5"/>
      <c r="AI712" s="9"/>
      <c r="AJ712" s="9"/>
      <c r="AK712" s="9"/>
      <c r="AL712" s="5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7"/>
      <c r="BO712" s="5"/>
      <c r="BP712" s="5"/>
      <c r="BQ712" s="16"/>
      <c r="BR712" s="44"/>
      <c r="BS712" s="9"/>
      <c r="BT712" s="9"/>
      <c r="BU712" s="9"/>
      <c r="BV712" s="9"/>
      <c r="BW712" s="7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  <c r="EB712" s="9"/>
      <c r="EC712" s="9"/>
      <c r="ED712" s="9"/>
      <c r="EE712" s="9"/>
      <c r="EF712" s="9"/>
      <c r="EG712" s="9"/>
      <c r="EH712" s="9"/>
      <c r="EI712" s="9"/>
      <c r="EJ712" s="9"/>
      <c r="EK712" s="9"/>
      <c r="EL712" s="9"/>
      <c r="EM712" s="9"/>
      <c r="EN712" s="9"/>
      <c r="EO712" s="9"/>
      <c r="EP712" s="9"/>
      <c r="EQ712" s="9"/>
    </row>
    <row r="713" spans="4:147" ht="18.75">
      <c r="D713" s="32"/>
      <c r="E713" s="124">
        <v>10879589</v>
      </c>
      <c r="F713" s="13"/>
      <c r="G713" s="125" t="s">
        <v>4660</v>
      </c>
      <c r="H713" s="125" t="s">
        <v>4658</v>
      </c>
      <c r="I713" s="125" t="s">
        <v>4659</v>
      </c>
      <c r="J713" s="126">
        <v>5059790</v>
      </c>
      <c r="K713" s="13"/>
      <c r="M713" s="126" t="s">
        <v>2641</v>
      </c>
      <c r="N713" s="4">
        <v>62</v>
      </c>
      <c r="O713" s="130">
        <v>9.326</v>
      </c>
      <c r="P713" s="127">
        <v>41283</v>
      </c>
      <c r="Q713" s="13"/>
      <c r="R713" s="126" t="s">
        <v>1871</v>
      </c>
      <c r="S713" s="126" t="s">
        <v>4693</v>
      </c>
      <c r="T713" s="126" t="s">
        <v>2225</v>
      </c>
      <c r="U713" s="31" t="s">
        <v>554</v>
      </c>
      <c r="V713" s="31" t="s">
        <v>4707</v>
      </c>
      <c r="X713" s="42"/>
      <c r="Y713" s="16"/>
      <c r="Z713" s="42"/>
      <c r="AA713" s="7"/>
      <c r="AB713" s="5"/>
      <c r="AC713" s="7"/>
      <c r="AD713" s="7"/>
      <c r="AE713" s="7"/>
      <c r="AF713" s="35"/>
      <c r="AG713" s="7"/>
      <c r="AH713" s="5"/>
      <c r="AI713" s="9"/>
      <c r="AJ713" s="9"/>
      <c r="AK713" s="9"/>
      <c r="AL713" s="5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7"/>
      <c r="BO713" s="5"/>
      <c r="BP713" s="5"/>
      <c r="BQ713" s="16"/>
      <c r="BR713" s="7"/>
      <c r="BS713" s="9"/>
      <c r="BT713" s="9"/>
      <c r="BU713" s="9"/>
      <c r="BV713" s="9"/>
      <c r="BW713" s="7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  <c r="EB713" s="9"/>
      <c r="EC713" s="9"/>
      <c r="ED713" s="9"/>
      <c r="EE713" s="9"/>
      <c r="EF713" s="9"/>
      <c r="EG713" s="9"/>
      <c r="EH713" s="9"/>
      <c r="EI713" s="9"/>
      <c r="EJ713" s="9"/>
      <c r="EK713" s="9"/>
      <c r="EL713" s="9"/>
      <c r="EM713" s="9"/>
      <c r="EN713" s="9"/>
      <c r="EO713" s="9"/>
      <c r="EP713" s="9"/>
      <c r="EQ713" s="9"/>
    </row>
    <row r="714" spans="2:147" ht="18.75">
      <c r="B714" s="13"/>
      <c r="C714" s="124"/>
      <c r="D714" s="32"/>
      <c r="E714" s="124">
        <v>10719804</v>
      </c>
      <c r="F714" s="13"/>
      <c r="G714" s="125" t="s">
        <v>1838</v>
      </c>
      <c r="H714" s="125" t="s">
        <v>1837</v>
      </c>
      <c r="I714" s="125" t="s">
        <v>1839</v>
      </c>
      <c r="J714" s="126">
        <v>3390609</v>
      </c>
      <c r="K714" s="125"/>
      <c r="M714" s="126" t="s">
        <v>2641</v>
      </c>
      <c r="N714" s="31">
        <v>115</v>
      </c>
      <c r="O714" s="130">
        <v>16.275</v>
      </c>
      <c r="P714" s="127">
        <v>40954</v>
      </c>
      <c r="Q714" s="127">
        <v>41299</v>
      </c>
      <c r="R714" s="126" t="s">
        <v>4076</v>
      </c>
      <c r="S714" s="126" t="s">
        <v>3684</v>
      </c>
      <c r="T714" s="126" t="s">
        <v>2225</v>
      </c>
      <c r="U714" s="31" t="s">
        <v>3304</v>
      </c>
      <c r="V714" s="31" t="s">
        <v>4391</v>
      </c>
      <c r="X714" s="42"/>
      <c r="Y714" s="16"/>
      <c r="Z714" s="42"/>
      <c r="AA714" s="7"/>
      <c r="AB714" s="5"/>
      <c r="AC714" s="7"/>
      <c r="AD714" s="7"/>
      <c r="AE714" s="7"/>
      <c r="AF714" s="35"/>
      <c r="AG714" s="7"/>
      <c r="AH714" s="5"/>
      <c r="AI714" s="9"/>
      <c r="AJ714" s="9"/>
      <c r="AK714" s="9"/>
      <c r="AL714" s="5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7"/>
      <c r="BO714" s="5"/>
      <c r="BP714" s="5"/>
      <c r="BQ714" s="16"/>
      <c r="BR714" s="7"/>
      <c r="BS714" s="9"/>
      <c r="BT714" s="9"/>
      <c r="BU714" s="9"/>
      <c r="BV714" s="9"/>
      <c r="BW714" s="7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  <c r="EB714" s="9"/>
      <c r="EC714" s="9"/>
      <c r="ED714" s="9"/>
      <c r="EE714" s="9"/>
      <c r="EF714" s="9"/>
      <c r="EG714" s="9"/>
      <c r="EH714" s="9"/>
      <c r="EI714" s="9"/>
      <c r="EJ714" s="9"/>
      <c r="EK714" s="9"/>
      <c r="EL714" s="9"/>
      <c r="EM714" s="9"/>
      <c r="EN714" s="9"/>
      <c r="EO714" s="9"/>
      <c r="EP714" s="9"/>
      <c r="EQ714" s="9"/>
    </row>
    <row r="715" spans="4:147" ht="18.75">
      <c r="D715" s="32"/>
      <c r="E715" s="56" t="s">
        <v>113</v>
      </c>
      <c r="G715" s="58" t="s">
        <v>2636</v>
      </c>
      <c r="H715" s="58" t="s">
        <v>1276</v>
      </c>
      <c r="I715" s="58" t="s">
        <v>1473</v>
      </c>
      <c r="J715" s="91">
        <v>3275740</v>
      </c>
      <c r="K715" s="91"/>
      <c r="L715" s="58" t="s">
        <v>1473</v>
      </c>
      <c r="M715" s="91">
        <v>78757</v>
      </c>
      <c r="N715" s="91">
        <v>4</v>
      </c>
      <c r="O715" s="98">
        <v>0.94</v>
      </c>
      <c r="P715" s="112">
        <v>39038</v>
      </c>
      <c r="Q715" s="57">
        <v>39266</v>
      </c>
      <c r="R715" s="91" t="s">
        <v>4328</v>
      </c>
      <c r="S715" s="91" t="s">
        <v>1540</v>
      </c>
      <c r="T715" s="91" t="s">
        <v>1541</v>
      </c>
      <c r="U715" s="31" t="s">
        <v>3304</v>
      </c>
      <c r="V715" s="31" t="s">
        <v>4325</v>
      </c>
      <c r="X715" s="42"/>
      <c r="Y715" s="16"/>
      <c r="Z715" s="42"/>
      <c r="AA715" s="7"/>
      <c r="AB715" s="5"/>
      <c r="AC715" s="7"/>
      <c r="AD715" s="7"/>
      <c r="AE715" s="7"/>
      <c r="AF715" s="35"/>
      <c r="AG715" s="7"/>
      <c r="AH715" s="5"/>
      <c r="AI715" s="9"/>
      <c r="AJ715" s="9"/>
      <c r="AK715" s="9"/>
      <c r="AL715" s="5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7"/>
      <c r="BO715" s="5"/>
      <c r="BP715" s="5"/>
      <c r="BQ715" s="16"/>
      <c r="BR715" s="7"/>
      <c r="BS715" s="9"/>
      <c r="BT715" s="9"/>
      <c r="BU715" s="9"/>
      <c r="BV715" s="9"/>
      <c r="BW715" s="7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  <c r="EB715" s="9"/>
      <c r="EC715" s="9"/>
      <c r="ED715" s="9"/>
      <c r="EE715" s="9"/>
      <c r="EF715" s="9"/>
      <c r="EG715" s="9"/>
      <c r="EH715" s="9"/>
      <c r="EI715" s="9"/>
      <c r="EJ715" s="9"/>
      <c r="EK715" s="9"/>
      <c r="EL715" s="9"/>
      <c r="EM715" s="9"/>
      <c r="EN715" s="9"/>
      <c r="EO715" s="9"/>
      <c r="EP715" s="9"/>
      <c r="EQ715" s="9"/>
    </row>
    <row r="716" spans="2:147" ht="18.75">
      <c r="B716" s="13"/>
      <c r="C716" s="31"/>
      <c r="D716" s="32"/>
      <c r="E716" s="58">
        <v>293991</v>
      </c>
      <c r="G716" s="54" t="s">
        <v>3657</v>
      </c>
      <c r="H716" s="55" t="s">
        <v>485</v>
      </c>
      <c r="I716" s="54" t="s">
        <v>3658</v>
      </c>
      <c r="J716" s="91">
        <v>350222</v>
      </c>
      <c r="K716" s="91"/>
      <c r="L716" s="54" t="s">
        <v>3658</v>
      </c>
      <c r="M716" s="91">
        <v>78705</v>
      </c>
      <c r="N716" s="91">
        <v>49</v>
      </c>
      <c r="O716" s="98">
        <v>0.322</v>
      </c>
      <c r="P716" s="57">
        <v>38813</v>
      </c>
      <c r="Q716" s="57">
        <v>38894</v>
      </c>
      <c r="R716" s="31" t="s">
        <v>2012</v>
      </c>
      <c r="S716" s="92" t="s">
        <v>2536</v>
      </c>
      <c r="T716" s="92" t="s">
        <v>1384</v>
      </c>
      <c r="U716" s="31" t="s">
        <v>3304</v>
      </c>
      <c r="V716" s="31" t="s">
        <v>1814</v>
      </c>
      <c r="X716" s="42"/>
      <c r="Y716" s="43"/>
      <c r="Z716" s="42"/>
      <c r="AA716" s="5"/>
      <c r="AB716" s="43"/>
      <c r="AC716" s="44"/>
      <c r="AD716" s="7"/>
      <c r="AE716" s="7"/>
      <c r="AF716" s="35"/>
      <c r="AG716" s="7"/>
      <c r="AH716" s="5"/>
      <c r="AI716" s="9"/>
      <c r="AJ716" s="9"/>
      <c r="AK716" s="9"/>
      <c r="AL716" s="5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7"/>
      <c r="BO716" s="5"/>
      <c r="BP716" s="5"/>
      <c r="BQ716" s="16"/>
      <c r="BR716" s="7"/>
      <c r="BS716" s="9"/>
      <c r="BT716" s="9"/>
      <c r="BU716" s="9"/>
      <c r="BV716" s="9"/>
      <c r="BW716" s="7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  <c r="EB716" s="9"/>
      <c r="EC716" s="9"/>
      <c r="ED716" s="9"/>
      <c r="EE716" s="9"/>
      <c r="EF716" s="9"/>
      <c r="EG716" s="9"/>
      <c r="EH716" s="9"/>
      <c r="EI716" s="9"/>
      <c r="EJ716" s="9"/>
      <c r="EK716" s="9"/>
      <c r="EL716" s="9"/>
      <c r="EM716" s="9"/>
      <c r="EN716" s="9"/>
      <c r="EO716" s="9"/>
      <c r="EP716" s="9"/>
      <c r="EQ716" s="9"/>
    </row>
    <row r="717" spans="1:147" ht="18.75">
      <c r="A717" s="124"/>
      <c r="B717" s="13"/>
      <c r="C717" s="125"/>
      <c r="D717" s="32"/>
      <c r="E717" s="58">
        <v>293988</v>
      </c>
      <c r="G717" s="54" t="s">
        <v>3655</v>
      </c>
      <c r="H717" s="55" t="s">
        <v>484</v>
      </c>
      <c r="I717" s="54" t="s">
        <v>3656</v>
      </c>
      <c r="J717" s="91">
        <v>3212846</v>
      </c>
      <c r="K717" s="91"/>
      <c r="L717" s="54" t="s">
        <v>3656</v>
      </c>
      <c r="M717" s="91">
        <v>78705</v>
      </c>
      <c r="N717" s="91">
        <v>49</v>
      </c>
      <c r="O717" s="98">
        <v>0.322</v>
      </c>
      <c r="P717" s="57">
        <v>38813</v>
      </c>
      <c r="Q717" s="57">
        <v>38894</v>
      </c>
      <c r="R717" s="31" t="s">
        <v>2012</v>
      </c>
      <c r="S717" s="92" t="s">
        <v>2536</v>
      </c>
      <c r="T717" s="92" t="s">
        <v>1384</v>
      </c>
      <c r="U717" s="31" t="s">
        <v>3304</v>
      </c>
      <c r="V717" s="31" t="s">
        <v>1814</v>
      </c>
      <c r="X717" s="42"/>
      <c r="Y717" s="7"/>
      <c r="Z717" s="42"/>
      <c r="AA717" s="5"/>
      <c r="AB717" s="7"/>
      <c r="AC717" s="44"/>
      <c r="AD717" s="7"/>
      <c r="AE717" s="7"/>
      <c r="AF717" s="35"/>
      <c r="AG717" s="7"/>
      <c r="AH717" s="5"/>
      <c r="AI717" s="9"/>
      <c r="AJ717" s="9"/>
      <c r="AK717" s="9"/>
      <c r="AL717" s="5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7"/>
      <c r="BO717" s="5"/>
      <c r="BP717" s="5"/>
      <c r="BQ717" s="43"/>
      <c r="BR717" s="44"/>
      <c r="BS717" s="9"/>
      <c r="BT717" s="9"/>
      <c r="BU717" s="9"/>
      <c r="BV717" s="9"/>
      <c r="BW717" s="7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  <c r="EB717" s="9"/>
      <c r="EC717" s="9"/>
      <c r="ED717" s="9"/>
      <c r="EE717" s="9"/>
      <c r="EF717" s="9"/>
      <c r="EG717" s="9"/>
      <c r="EH717" s="9"/>
      <c r="EI717" s="9"/>
      <c r="EJ717" s="9"/>
      <c r="EK717" s="9"/>
      <c r="EL717" s="9"/>
      <c r="EM717" s="9"/>
      <c r="EN717" s="9"/>
      <c r="EO717" s="9"/>
      <c r="EP717" s="9"/>
      <c r="EQ717" s="9"/>
    </row>
    <row r="718" spans="1:147" ht="18.75">
      <c r="A718" s="124"/>
      <c r="B718" s="13"/>
      <c r="D718" s="32"/>
      <c r="E718" s="124">
        <v>11227423</v>
      </c>
      <c r="F718" s="13"/>
      <c r="G718" s="125" t="s">
        <v>5235</v>
      </c>
      <c r="H718" s="125" t="s">
        <v>5233</v>
      </c>
      <c r="I718" s="125" t="s">
        <v>5234</v>
      </c>
      <c r="J718" s="126">
        <v>5111244</v>
      </c>
      <c r="K718" s="13"/>
      <c r="M718" s="126" t="s">
        <v>3926</v>
      </c>
      <c r="N718" s="31">
        <v>66</v>
      </c>
      <c r="O718" s="130">
        <v>11.167</v>
      </c>
      <c r="P718" s="127">
        <v>41914</v>
      </c>
      <c r="Q718" s="127">
        <v>42233</v>
      </c>
      <c r="R718" s="126" t="s">
        <v>5251</v>
      </c>
      <c r="S718" s="126" t="s">
        <v>5266</v>
      </c>
      <c r="T718" s="126" t="s">
        <v>5265</v>
      </c>
      <c r="U718" s="126" t="s">
        <v>906</v>
      </c>
      <c r="V718" s="31" t="s">
        <v>5274</v>
      </c>
      <c r="X718" s="42"/>
      <c r="Y718" s="7"/>
      <c r="Z718" s="42"/>
      <c r="AA718" s="5"/>
      <c r="AB718" s="7"/>
      <c r="AC718" s="44"/>
      <c r="AD718" s="7"/>
      <c r="AE718" s="7"/>
      <c r="AF718" s="35"/>
      <c r="AG718" s="7"/>
      <c r="AH718" s="5"/>
      <c r="AI718" s="9"/>
      <c r="AJ718" s="9"/>
      <c r="AK718" s="9"/>
      <c r="AL718" s="5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7"/>
      <c r="BO718" s="5"/>
      <c r="BP718" s="5"/>
      <c r="BQ718" s="43"/>
      <c r="BR718" s="44"/>
      <c r="BS718" s="9"/>
      <c r="BT718" s="9"/>
      <c r="BU718" s="9"/>
      <c r="BV718" s="9"/>
      <c r="BW718" s="7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  <c r="EB718" s="9"/>
      <c r="EC718" s="9"/>
      <c r="ED718" s="9"/>
      <c r="EE718" s="9"/>
      <c r="EF718" s="9"/>
      <c r="EG718" s="9"/>
      <c r="EH718" s="9"/>
      <c r="EI718" s="9"/>
      <c r="EJ718" s="9"/>
      <c r="EK718" s="9"/>
      <c r="EL718" s="9"/>
      <c r="EM718" s="9"/>
      <c r="EN718" s="9"/>
      <c r="EO718" s="9"/>
      <c r="EP718" s="9"/>
      <c r="EQ718" s="9"/>
    </row>
    <row r="719" spans="2:147" ht="18.75">
      <c r="B719" s="13"/>
      <c r="C719" s="31"/>
      <c r="D719" s="32"/>
      <c r="E719" s="124" t="s">
        <v>5845</v>
      </c>
      <c r="F719" s="13"/>
      <c r="G719" s="125" t="s">
        <v>5809</v>
      </c>
      <c r="H719" s="125" t="s">
        <v>5844</v>
      </c>
      <c r="I719" s="125" t="s">
        <v>5412</v>
      </c>
      <c r="J719" s="126">
        <v>5199330</v>
      </c>
      <c r="K719" s="13"/>
      <c r="M719" s="126" t="s">
        <v>3926</v>
      </c>
      <c r="N719" s="31">
        <v>83</v>
      </c>
      <c r="O719" s="130">
        <v>17.15</v>
      </c>
      <c r="P719" s="127">
        <v>42131</v>
      </c>
      <c r="Q719" s="13"/>
      <c r="R719" s="126" t="s">
        <v>4463</v>
      </c>
      <c r="S719" s="126" t="s">
        <v>5445</v>
      </c>
      <c r="T719" s="126" t="s">
        <v>5265</v>
      </c>
      <c r="U719" s="126" t="s">
        <v>2754</v>
      </c>
      <c r="V719" s="92" t="s">
        <v>5462</v>
      </c>
      <c r="X719" s="42"/>
      <c r="Y719" s="7"/>
      <c r="Z719" s="42"/>
      <c r="AA719" s="5"/>
      <c r="AB719" s="43"/>
      <c r="AC719" s="44"/>
      <c r="AD719" s="7"/>
      <c r="AE719" s="7"/>
      <c r="AF719" s="35"/>
      <c r="AG719" s="7"/>
      <c r="AH719" s="5"/>
      <c r="AI719" s="9"/>
      <c r="AJ719" s="9"/>
      <c r="AK719" s="9"/>
      <c r="AL719" s="5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</row>
    <row r="720" spans="4:147" ht="18.75">
      <c r="D720" s="32"/>
      <c r="E720" s="56" t="s">
        <v>2411</v>
      </c>
      <c r="G720" s="125" t="s">
        <v>2326</v>
      </c>
      <c r="H720" s="55" t="s">
        <v>2412</v>
      </c>
      <c r="I720" s="54" t="s">
        <v>1890</v>
      </c>
      <c r="J720" s="91">
        <v>3214280</v>
      </c>
      <c r="K720" s="91"/>
      <c r="L720" s="54" t="s">
        <v>1890</v>
      </c>
      <c r="M720" s="91">
        <v>78750</v>
      </c>
      <c r="N720" s="91">
        <v>145</v>
      </c>
      <c r="O720" s="98">
        <v>19.82</v>
      </c>
      <c r="P720" s="57">
        <v>38827</v>
      </c>
      <c r="Q720" s="57">
        <v>39070</v>
      </c>
      <c r="R720" s="91" t="s">
        <v>596</v>
      </c>
      <c r="S720" s="92" t="s">
        <v>4308</v>
      </c>
      <c r="T720" s="92" t="s">
        <v>4309</v>
      </c>
      <c r="U720" s="31" t="s">
        <v>3304</v>
      </c>
      <c r="V720" s="31" t="s">
        <v>1814</v>
      </c>
      <c r="X720" s="42"/>
      <c r="Y720" s="43"/>
      <c r="Z720" s="42"/>
      <c r="AA720" s="5"/>
      <c r="AB720" s="16"/>
      <c r="AC720" s="7"/>
      <c r="AD720" s="7"/>
      <c r="AE720" s="7"/>
      <c r="AF720" s="35"/>
      <c r="AG720" s="7"/>
      <c r="AH720" s="5"/>
      <c r="AI720" s="9"/>
      <c r="AJ720" s="9"/>
      <c r="AK720" s="9"/>
      <c r="AL720" s="5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</row>
    <row r="721" spans="2:147" ht="18.75">
      <c r="B721" s="13"/>
      <c r="C721" s="31"/>
      <c r="D721" s="32"/>
      <c r="E721" s="124" t="s">
        <v>5168</v>
      </c>
      <c r="F721" s="13"/>
      <c r="G721" s="125" t="s">
        <v>5183</v>
      </c>
      <c r="H721" s="125" t="s">
        <v>5169</v>
      </c>
      <c r="I721" s="125" t="s">
        <v>4769</v>
      </c>
      <c r="J721" s="126">
        <v>455522</v>
      </c>
      <c r="K721" s="13"/>
      <c r="L721" s="125"/>
      <c r="M721" s="126" t="s">
        <v>2778</v>
      </c>
      <c r="N721" s="31">
        <v>50</v>
      </c>
      <c r="O721" s="130">
        <v>7.315</v>
      </c>
      <c r="P721" s="127">
        <v>41486</v>
      </c>
      <c r="Q721" s="127">
        <v>42137</v>
      </c>
      <c r="R721" s="126" t="s">
        <v>4795</v>
      </c>
      <c r="S721" s="126" t="s">
        <v>4794</v>
      </c>
      <c r="T721" s="126" t="s">
        <v>2329</v>
      </c>
      <c r="U721" s="31" t="s">
        <v>906</v>
      </c>
      <c r="V721" s="31" t="s">
        <v>4811</v>
      </c>
      <c r="X721" s="42"/>
      <c r="Y721" s="43"/>
      <c r="Z721" s="42"/>
      <c r="AA721" s="5"/>
      <c r="AB721" s="16"/>
      <c r="AC721" s="7"/>
      <c r="AD721" s="7"/>
      <c r="AE721" s="7"/>
      <c r="AF721" s="35"/>
      <c r="AG721" s="7"/>
      <c r="AH721" s="5"/>
      <c r="AI721" s="9"/>
      <c r="AJ721" s="9"/>
      <c r="AK721" s="9"/>
      <c r="AL721" s="5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  <c r="EB721" s="9"/>
      <c r="EC721" s="9"/>
      <c r="ED721" s="9"/>
      <c r="EE721" s="9"/>
      <c r="EF721" s="9"/>
      <c r="EG721" s="9"/>
      <c r="EH721" s="9"/>
      <c r="EI721" s="9"/>
      <c r="EJ721" s="9"/>
      <c r="EK721" s="9"/>
      <c r="EL721" s="9"/>
      <c r="EM721" s="9"/>
      <c r="EN721" s="9"/>
      <c r="EO721" s="9"/>
      <c r="EP721" s="9"/>
      <c r="EQ721" s="9"/>
    </row>
    <row r="722" spans="2:147" ht="18.75">
      <c r="B722" s="13"/>
      <c r="C722" s="31"/>
      <c r="D722" s="32"/>
      <c r="E722" s="32">
        <v>202817</v>
      </c>
      <c r="G722" s="13" t="s">
        <v>2835</v>
      </c>
      <c r="H722" s="13" t="s">
        <v>980</v>
      </c>
      <c r="I722" s="47" t="s">
        <v>4008</v>
      </c>
      <c r="J722" s="46"/>
      <c r="K722" s="46"/>
      <c r="L722" s="13" t="s">
        <v>3001</v>
      </c>
      <c r="M722" s="31">
        <v>78701</v>
      </c>
      <c r="N722" s="40">
        <v>140</v>
      </c>
      <c r="O722" s="51">
        <v>1.767</v>
      </c>
      <c r="P722" s="30">
        <v>37363</v>
      </c>
      <c r="Q722" s="30">
        <v>37434</v>
      </c>
      <c r="R722" s="31" t="s">
        <v>76</v>
      </c>
      <c r="S722" s="31" t="s">
        <v>4250</v>
      </c>
      <c r="T722" s="31" t="s">
        <v>1384</v>
      </c>
      <c r="U722" s="31" t="s">
        <v>3304</v>
      </c>
      <c r="V722" s="31" t="s">
        <v>2301</v>
      </c>
      <c r="X722" s="42"/>
      <c r="Y722" s="7"/>
      <c r="Z722" s="42"/>
      <c r="AA722" s="5"/>
      <c r="AB722" s="43"/>
      <c r="AC722" s="44"/>
      <c r="AD722" s="7"/>
      <c r="AE722" s="7"/>
      <c r="AF722" s="35"/>
      <c r="AG722" s="7"/>
      <c r="AH722" s="5"/>
      <c r="AI722" s="9"/>
      <c r="AJ722" s="9"/>
      <c r="AK722" s="9"/>
      <c r="AL722" s="5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  <c r="EB722" s="9"/>
      <c r="EC722" s="9"/>
      <c r="ED722" s="9"/>
      <c r="EE722" s="9"/>
      <c r="EF722" s="9"/>
      <c r="EG722" s="9"/>
      <c r="EH722" s="9"/>
      <c r="EI722" s="9"/>
      <c r="EJ722" s="9"/>
      <c r="EK722" s="9"/>
      <c r="EL722" s="9"/>
      <c r="EM722" s="9"/>
      <c r="EN722" s="9"/>
      <c r="EO722" s="9"/>
      <c r="EP722" s="9"/>
      <c r="EQ722" s="9"/>
    </row>
    <row r="723" spans="4:147" ht="18.75">
      <c r="D723" s="32"/>
      <c r="E723" s="58">
        <v>243768</v>
      </c>
      <c r="G723" s="54" t="s">
        <v>1411</v>
      </c>
      <c r="H723" s="54" t="s">
        <v>3840</v>
      </c>
      <c r="I723" s="13" t="s">
        <v>787</v>
      </c>
      <c r="J723" s="31">
        <v>1118767</v>
      </c>
      <c r="L723" s="54" t="s">
        <v>1412</v>
      </c>
      <c r="M723" s="31">
        <v>78702</v>
      </c>
      <c r="N723" s="31">
        <v>3</v>
      </c>
      <c r="O723" s="51">
        <v>0.2</v>
      </c>
      <c r="P723" s="57">
        <v>38287</v>
      </c>
      <c r="Q723" s="68">
        <v>38372</v>
      </c>
      <c r="R723" s="4" t="s">
        <v>4076</v>
      </c>
      <c r="S723" s="4" t="s">
        <v>4077</v>
      </c>
      <c r="T723" s="4" t="s">
        <v>4078</v>
      </c>
      <c r="U723" s="31" t="s">
        <v>2049</v>
      </c>
      <c r="V723" s="31" t="s">
        <v>589</v>
      </c>
      <c r="X723" s="42"/>
      <c r="Y723" s="7"/>
      <c r="Z723" s="42"/>
      <c r="AA723" s="5"/>
      <c r="AB723" s="43"/>
      <c r="AC723" s="44"/>
      <c r="AD723" s="7"/>
      <c r="AE723" s="7"/>
      <c r="AF723" s="35"/>
      <c r="AG723" s="7"/>
      <c r="AH723" s="5"/>
      <c r="AI723" s="9"/>
      <c r="AJ723" s="9"/>
      <c r="AK723" s="9"/>
      <c r="AL723" s="5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  <c r="EB723" s="9"/>
      <c r="EC723" s="9"/>
      <c r="ED723" s="9"/>
      <c r="EE723" s="9"/>
      <c r="EF723" s="9"/>
      <c r="EG723" s="9"/>
      <c r="EH723" s="9"/>
      <c r="EI723" s="9"/>
      <c r="EJ723" s="9"/>
      <c r="EK723" s="9"/>
      <c r="EL723" s="9"/>
      <c r="EM723" s="9"/>
      <c r="EN723" s="9"/>
      <c r="EO723" s="9"/>
      <c r="EP723" s="9"/>
      <c r="EQ723" s="9"/>
    </row>
    <row r="724" spans="2:147" ht="18.75">
      <c r="B724" s="13"/>
      <c r="C724" s="31"/>
      <c r="D724" s="32"/>
      <c r="E724" s="58">
        <v>231054</v>
      </c>
      <c r="G724" s="54" t="s">
        <v>3936</v>
      </c>
      <c r="H724" s="54" t="s">
        <v>3937</v>
      </c>
      <c r="I724" s="13" t="s">
        <v>3938</v>
      </c>
      <c r="L724" s="54" t="s">
        <v>3939</v>
      </c>
      <c r="M724" s="31">
        <v>78705</v>
      </c>
      <c r="N724" s="31">
        <v>55</v>
      </c>
      <c r="O724" s="51">
        <v>0.491</v>
      </c>
      <c r="P724" s="57">
        <v>38057</v>
      </c>
      <c r="Q724" s="57">
        <v>38128</v>
      </c>
      <c r="R724" s="31" t="s">
        <v>1685</v>
      </c>
      <c r="S724" s="31" t="s">
        <v>3940</v>
      </c>
      <c r="T724" s="31" t="s">
        <v>3941</v>
      </c>
      <c r="U724" s="31" t="s">
        <v>3304</v>
      </c>
      <c r="V724" s="31" t="s">
        <v>2648</v>
      </c>
      <c r="X724" s="42"/>
      <c r="Y724" s="7"/>
      <c r="Z724" s="42"/>
      <c r="AA724" s="5"/>
      <c r="AB724" s="43"/>
      <c r="AC724" s="44"/>
      <c r="AD724" s="7"/>
      <c r="AE724" s="7"/>
      <c r="AF724" s="6"/>
      <c r="AG724" s="7"/>
      <c r="AH724" s="5"/>
      <c r="AI724" s="9"/>
      <c r="AJ724" s="9"/>
      <c r="AK724" s="9"/>
      <c r="AL724" s="5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  <c r="EB724" s="9"/>
      <c r="EC724" s="9"/>
      <c r="ED724" s="9"/>
      <c r="EE724" s="9"/>
      <c r="EF724" s="9"/>
      <c r="EG724" s="9"/>
      <c r="EH724" s="9"/>
      <c r="EI724" s="9"/>
      <c r="EJ724" s="9"/>
      <c r="EK724" s="9"/>
      <c r="EL724" s="9"/>
      <c r="EM724" s="9"/>
      <c r="EN724" s="9"/>
      <c r="EO724" s="9"/>
      <c r="EP724" s="9"/>
      <c r="EQ724" s="9"/>
    </row>
    <row r="725" spans="2:147" ht="18.75">
      <c r="B725" s="13"/>
      <c r="C725" s="31"/>
      <c r="D725" s="32"/>
      <c r="E725" s="32">
        <v>10080679</v>
      </c>
      <c r="G725" s="13" t="s">
        <v>3927</v>
      </c>
      <c r="H725" s="13" t="s">
        <v>3928</v>
      </c>
      <c r="I725" s="13" t="s">
        <v>3929</v>
      </c>
      <c r="J725" s="31">
        <v>3290528</v>
      </c>
      <c r="L725" s="57"/>
      <c r="M725" s="31" t="s">
        <v>3930</v>
      </c>
      <c r="N725" s="31">
        <v>221</v>
      </c>
      <c r="O725" s="51">
        <v>15.02</v>
      </c>
      <c r="P725" s="57">
        <v>39367</v>
      </c>
      <c r="Q725" s="13"/>
      <c r="R725" s="92" t="s">
        <v>1547</v>
      </c>
      <c r="S725" s="92" t="s">
        <v>1513</v>
      </c>
      <c r="T725" s="31" t="s">
        <v>1514</v>
      </c>
      <c r="U725" s="31" t="s">
        <v>554</v>
      </c>
      <c r="V725" s="31" t="s">
        <v>2291</v>
      </c>
      <c r="X725" s="42"/>
      <c r="Y725" s="7"/>
      <c r="Z725" s="42"/>
      <c r="AA725" s="5"/>
      <c r="AB725" s="43"/>
      <c r="AC725" s="44"/>
      <c r="AD725" s="7"/>
      <c r="AE725" s="7"/>
      <c r="AF725" s="6"/>
      <c r="AG725" s="7"/>
      <c r="AH725" s="5"/>
      <c r="AI725" s="9"/>
      <c r="AJ725" s="9"/>
      <c r="AK725" s="9"/>
      <c r="AL725" s="5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  <c r="EB725" s="9"/>
      <c r="EC725" s="9"/>
      <c r="ED725" s="9"/>
      <c r="EE725" s="9"/>
      <c r="EF725" s="9"/>
      <c r="EG725" s="9"/>
      <c r="EH725" s="9"/>
      <c r="EI725" s="9"/>
      <c r="EJ725" s="9"/>
      <c r="EK725" s="9"/>
      <c r="EL725" s="9"/>
      <c r="EM725" s="9"/>
      <c r="EN725" s="9"/>
      <c r="EO725" s="9"/>
      <c r="EP725" s="9"/>
      <c r="EQ725" s="9"/>
    </row>
    <row r="726" spans="2:147" ht="18.75">
      <c r="B726" s="13"/>
      <c r="C726" s="31"/>
      <c r="D726" s="32"/>
      <c r="E726" s="32">
        <v>10081185</v>
      </c>
      <c r="G726" s="13" t="s">
        <v>563</v>
      </c>
      <c r="H726" s="13" t="s">
        <v>713</v>
      </c>
      <c r="I726" s="13" t="s">
        <v>1517</v>
      </c>
      <c r="J726" s="31">
        <v>3342795</v>
      </c>
      <c r="L726" s="57"/>
      <c r="M726" s="31">
        <v>78753</v>
      </c>
      <c r="N726" s="31">
        <v>288</v>
      </c>
      <c r="O726" s="51">
        <v>16.1</v>
      </c>
      <c r="P726" s="57">
        <v>39370</v>
      </c>
      <c r="Q726" s="13"/>
      <c r="R726" s="92" t="s">
        <v>1547</v>
      </c>
      <c r="S726" s="92" t="s">
        <v>1518</v>
      </c>
      <c r="T726" s="31" t="s">
        <v>3084</v>
      </c>
      <c r="U726" s="31" t="s">
        <v>554</v>
      </c>
      <c r="V726" s="31" t="s">
        <v>2291</v>
      </c>
      <c r="X726" s="42"/>
      <c r="Y726" s="7"/>
      <c r="Z726" s="42"/>
      <c r="AA726" s="5"/>
      <c r="AB726" s="43"/>
      <c r="AC726" s="44"/>
      <c r="AD726" s="7"/>
      <c r="AE726" s="7"/>
      <c r="AF726" s="6"/>
      <c r="AG726" s="7"/>
      <c r="AH726" s="5"/>
      <c r="AI726" s="9"/>
      <c r="AJ726" s="9"/>
      <c r="AK726" s="9"/>
      <c r="AL726" s="5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  <c r="EB726" s="9"/>
      <c r="EC726" s="9"/>
      <c r="ED726" s="9"/>
      <c r="EE726" s="9"/>
      <c r="EF726" s="9"/>
      <c r="EG726" s="9"/>
      <c r="EH726" s="9"/>
      <c r="EI726" s="9"/>
      <c r="EJ726" s="9"/>
      <c r="EK726" s="9"/>
      <c r="EL726" s="9"/>
      <c r="EM726" s="9"/>
      <c r="EN726" s="9"/>
      <c r="EO726" s="9"/>
      <c r="EP726" s="9"/>
      <c r="EQ726" s="9"/>
    </row>
    <row r="727" spans="2:147" ht="18.75">
      <c r="B727" s="13"/>
      <c r="C727" s="31"/>
      <c r="D727" s="32"/>
      <c r="E727" s="124">
        <v>10179399</v>
      </c>
      <c r="F727" s="13"/>
      <c r="G727" s="125" t="s">
        <v>2194</v>
      </c>
      <c r="H727" s="125" t="s">
        <v>713</v>
      </c>
      <c r="I727" s="125" t="s">
        <v>2193</v>
      </c>
      <c r="J727" s="126">
        <v>3342795</v>
      </c>
      <c r="K727" s="13"/>
      <c r="M727" s="126" t="s">
        <v>2195</v>
      </c>
      <c r="N727" s="31">
        <v>288</v>
      </c>
      <c r="O727" s="130">
        <v>16.1</v>
      </c>
      <c r="P727" s="127">
        <v>39666</v>
      </c>
      <c r="Q727" s="13"/>
      <c r="R727" s="126" t="s">
        <v>1547</v>
      </c>
      <c r="S727" s="126" t="s">
        <v>63</v>
      </c>
      <c r="T727" s="126" t="s">
        <v>3084</v>
      </c>
      <c r="U727" s="126" t="s">
        <v>554</v>
      </c>
      <c r="V727" s="31" t="s">
        <v>187</v>
      </c>
      <c r="X727" s="42"/>
      <c r="Y727" s="7"/>
      <c r="Z727" s="42"/>
      <c r="AA727" s="5"/>
      <c r="AB727" s="43"/>
      <c r="AC727" s="44"/>
      <c r="AD727" s="7"/>
      <c r="AE727" s="7"/>
      <c r="AF727" s="6"/>
      <c r="AG727" s="7"/>
      <c r="AH727" s="5"/>
      <c r="AI727" s="9"/>
      <c r="AJ727" s="9"/>
      <c r="AK727" s="9"/>
      <c r="AL727" s="5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</row>
    <row r="728" spans="2:147" ht="18.75">
      <c r="B728" s="13"/>
      <c r="C728" s="31"/>
      <c r="D728" s="32"/>
      <c r="E728" s="124">
        <v>11175559</v>
      </c>
      <c r="F728" s="13"/>
      <c r="G728" s="125" t="s">
        <v>5143</v>
      </c>
      <c r="H728" s="125" t="s">
        <v>5179</v>
      </c>
      <c r="I728" s="125" t="s">
        <v>5142</v>
      </c>
      <c r="J728" s="126">
        <v>3555389</v>
      </c>
      <c r="K728" s="125"/>
      <c r="L728" s="125"/>
      <c r="M728" s="126" t="s">
        <v>3930</v>
      </c>
      <c r="N728" s="31">
        <v>118</v>
      </c>
      <c r="O728" s="130">
        <v>12.113</v>
      </c>
      <c r="P728" s="127">
        <v>41823</v>
      </c>
      <c r="Q728" s="127">
        <v>42130</v>
      </c>
      <c r="R728" s="31" t="s">
        <v>4889</v>
      </c>
      <c r="S728" s="126" t="s">
        <v>5180</v>
      </c>
      <c r="T728" s="126" t="s">
        <v>2235</v>
      </c>
      <c r="U728" s="31" t="s">
        <v>906</v>
      </c>
      <c r="V728" s="31" t="s">
        <v>5188</v>
      </c>
      <c r="X728" s="42"/>
      <c r="Y728" s="7"/>
      <c r="Z728" s="42"/>
      <c r="AA728" s="5"/>
      <c r="AB728" s="43"/>
      <c r="AC728" s="44"/>
      <c r="AD728" s="7"/>
      <c r="AE728" s="7"/>
      <c r="AF728" s="6"/>
      <c r="AG728" s="7"/>
      <c r="AH728" s="5"/>
      <c r="AI728" s="9"/>
      <c r="AJ728" s="9"/>
      <c r="AK728" s="9"/>
      <c r="AL728" s="5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  <c r="EB728" s="9"/>
      <c r="EC728" s="9"/>
      <c r="ED728" s="9"/>
      <c r="EE728" s="9"/>
      <c r="EF728" s="9"/>
      <c r="EG728" s="9"/>
      <c r="EH728" s="9"/>
      <c r="EI728" s="9"/>
      <c r="EJ728" s="9"/>
      <c r="EK728" s="9"/>
      <c r="EL728" s="9"/>
      <c r="EM728" s="9"/>
      <c r="EN728" s="9"/>
      <c r="EO728" s="9"/>
      <c r="EP728" s="9"/>
      <c r="EQ728" s="9"/>
    </row>
    <row r="729" spans="2:147" ht="18.75">
      <c r="B729" s="13"/>
      <c r="C729" s="31"/>
      <c r="D729" s="32"/>
      <c r="E729" s="32">
        <v>10079864</v>
      </c>
      <c r="G729" s="13" t="s">
        <v>3924</v>
      </c>
      <c r="H729" s="13" t="s">
        <v>38</v>
      </c>
      <c r="I729" s="13" t="s">
        <v>3925</v>
      </c>
      <c r="J729" s="31">
        <v>3323795</v>
      </c>
      <c r="L729" s="57"/>
      <c r="M729" s="31" t="s">
        <v>3926</v>
      </c>
      <c r="N729" s="31">
        <v>225</v>
      </c>
      <c r="O729" s="51">
        <v>8.32</v>
      </c>
      <c r="P729" s="57">
        <v>39365</v>
      </c>
      <c r="Q729" s="57">
        <v>39694</v>
      </c>
      <c r="R729" s="92" t="s">
        <v>1655</v>
      </c>
      <c r="S729" s="92" t="s">
        <v>1641</v>
      </c>
      <c r="T729" s="31" t="s">
        <v>1121</v>
      </c>
      <c r="U729" s="31" t="s">
        <v>3304</v>
      </c>
      <c r="V729" s="31" t="s">
        <v>2291</v>
      </c>
      <c r="X729" s="42"/>
      <c r="Y729" s="7"/>
      <c r="Z729" s="42"/>
      <c r="AA729" s="5"/>
      <c r="AB729" s="43"/>
      <c r="AC729" s="44"/>
      <c r="AD729" s="7"/>
      <c r="AE729" s="7"/>
      <c r="AF729" s="35"/>
      <c r="AG729" s="7"/>
      <c r="AH729" s="5"/>
      <c r="AI729" s="9"/>
      <c r="AJ729" s="9"/>
      <c r="AK729" s="9"/>
      <c r="AL729" s="5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  <c r="EB729" s="9"/>
      <c r="EC729" s="9"/>
      <c r="ED729" s="9"/>
      <c r="EE729" s="9"/>
      <c r="EF729" s="9"/>
      <c r="EG729" s="9"/>
      <c r="EH729" s="9"/>
      <c r="EI729" s="9"/>
      <c r="EJ729" s="9"/>
      <c r="EK729" s="9"/>
      <c r="EL729" s="9"/>
      <c r="EM729" s="9"/>
      <c r="EN729" s="9"/>
      <c r="EO729" s="9"/>
      <c r="EP729" s="9"/>
      <c r="EQ729" s="9"/>
    </row>
    <row r="730" spans="2:147" ht="18.75">
      <c r="B730" s="13"/>
      <c r="C730" s="31"/>
      <c r="D730" s="32"/>
      <c r="E730" s="124">
        <v>10617061</v>
      </c>
      <c r="F730" s="13"/>
      <c r="G730" s="125" t="s">
        <v>3944</v>
      </c>
      <c r="H730" s="125" t="s">
        <v>3942</v>
      </c>
      <c r="I730" s="125" t="s">
        <v>3943</v>
      </c>
      <c r="J730" s="126">
        <v>3540409</v>
      </c>
      <c r="K730" s="13"/>
      <c r="M730" s="126" t="s">
        <v>546</v>
      </c>
      <c r="N730" s="31">
        <v>570</v>
      </c>
      <c r="O730" s="51">
        <v>27.654</v>
      </c>
      <c r="P730" s="127">
        <v>40729</v>
      </c>
      <c r="Q730" s="127">
        <v>40998</v>
      </c>
      <c r="R730" s="31" t="s">
        <v>4076</v>
      </c>
      <c r="S730" s="126" t="s">
        <v>2125</v>
      </c>
      <c r="T730" s="126" t="s">
        <v>2224</v>
      </c>
      <c r="U730" s="31" t="s">
        <v>3304</v>
      </c>
      <c r="V730" s="31" t="s">
        <v>3106</v>
      </c>
      <c r="X730" s="42"/>
      <c r="Y730" s="7"/>
      <c r="Z730" s="42"/>
      <c r="AA730" s="5"/>
      <c r="AB730" s="43"/>
      <c r="AC730" s="44"/>
      <c r="AD730" s="7"/>
      <c r="AE730" s="7"/>
      <c r="AF730" s="35"/>
      <c r="AG730" s="7"/>
      <c r="AH730" s="5"/>
      <c r="AI730" s="9"/>
      <c r="AJ730" s="9"/>
      <c r="AK730" s="9"/>
      <c r="AL730" s="5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  <c r="EB730" s="9"/>
      <c r="EC730" s="9"/>
      <c r="ED730" s="9"/>
      <c r="EE730" s="9"/>
      <c r="EF730" s="9"/>
      <c r="EG730" s="9"/>
      <c r="EH730" s="9"/>
      <c r="EI730" s="9"/>
      <c r="EJ730" s="9"/>
      <c r="EK730" s="9"/>
      <c r="EL730" s="9"/>
      <c r="EM730" s="9"/>
      <c r="EN730" s="9"/>
      <c r="EO730" s="9"/>
      <c r="EP730" s="9"/>
      <c r="EQ730" s="9"/>
    </row>
    <row r="731" spans="2:147" ht="18.75">
      <c r="B731" s="13"/>
      <c r="C731" s="31"/>
      <c r="D731" s="32"/>
      <c r="E731" s="32">
        <v>145100</v>
      </c>
      <c r="G731" s="13" t="s">
        <v>430</v>
      </c>
      <c r="H731" s="13" t="s">
        <v>3295</v>
      </c>
      <c r="I731" s="13" t="s">
        <v>3296</v>
      </c>
      <c r="L731" s="13" t="s">
        <v>1794</v>
      </c>
      <c r="M731" s="31">
        <v>78701</v>
      </c>
      <c r="N731" s="40">
        <v>53</v>
      </c>
      <c r="O731" s="51">
        <v>0.27</v>
      </c>
      <c r="P731" s="30">
        <v>36651</v>
      </c>
      <c r="Q731" s="30">
        <v>36851</v>
      </c>
      <c r="R731" s="30"/>
      <c r="S731" s="31" t="s">
        <v>3770</v>
      </c>
      <c r="T731" s="31" t="s">
        <v>1208</v>
      </c>
      <c r="U731" s="31" t="s">
        <v>3304</v>
      </c>
      <c r="V731" s="31" t="s">
        <v>4234</v>
      </c>
      <c r="X731" s="42"/>
      <c r="Y731" s="43"/>
      <c r="Z731" s="42"/>
      <c r="AA731" s="5"/>
      <c r="AB731" s="43"/>
      <c r="AC731" s="44"/>
      <c r="AD731" s="7"/>
      <c r="AE731" s="7"/>
      <c r="AF731" s="35"/>
      <c r="AG731" s="7"/>
      <c r="AH731" s="5"/>
      <c r="AI731" s="9"/>
      <c r="AJ731" s="9"/>
      <c r="AK731" s="9"/>
      <c r="AL731" s="5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  <c r="EB731" s="9"/>
      <c r="EC731" s="9"/>
      <c r="ED731" s="9"/>
      <c r="EE731" s="9"/>
      <c r="EF731" s="9"/>
      <c r="EG731" s="9"/>
      <c r="EH731" s="9"/>
      <c r="EI731" s="9"/>
      <c r="EJ731" s="9"/>
      <c r="EK731" s="9"/>
      <c r="EL731" s="9"/>
      <c r="EM731" s="9"/>
      <c r="EN731" s="9"/>
      <c r="EO731" s="9"/>
      <c r="EP731" s="9"/>
      <c r="EQ731" s="9"/>
    </row>
    <row r="732" spans="2:147" ht="18.75">
      <c r="B732" s="13"/>
      <c r="C732" s="31"/>
      <c r="D732" s="32"/>
      <c r="E732" s="153">
        <v>11436594</v>
      </c>
      <c r="F732" s="154"/>
      <c r="G732" s="155" t="s">
        <v>5743</v>
      </c>
      <c r="H732" s="154" t="s">
        <v>5744</v>
      </c>
      <c r="I732" s="155" t="s">
        <v>5745</v>
      </c>
      <c r="J732" s="156">
        <v>879638</v>
      </c>
      <c r="K732" s="154"/>
      <c r="L732" s="154"/>
      <c r="M732" s="156" t="s">
        <v>534</v>
      </c>
      <c r="N732" s="157">
        <f>458+76</f>
        <v>534</v>
      </c>
      <c r="O732" s="163">
        <v>6.9</v>
      </c>
      <c r="P732" s="158">
        <v>42303</v>
      </c>
      <c r="Q732" s="155"/>
      <c r="R732" s="157" t="s">
        <v>259</v>
      </c>
      <c r="S732" s="156" t="s">
        <v>5746</v>
      </c>
      <c r="T732" s="156" t="s">
        <v>2223</v>
      </c>
      <c r="U732" s="156" t="s">
        <v>907</v>
      </c>
      <c r="V732" s="164" t="s">
        <v>5699</v>
      </c>
      <c r="X732" s="42"/>
      <c r="Y732" s="7"/>
      <c r="Z732" s="42"/>
      <c r="AA732" s="5"/>
      <c r="AB732" s="43"/>
      <c r="AC732" s="44"/>
      <c r="AD732" s="7"/>
      <c r="AE732" s="7"/>
      <c r="AF732" s="35"/>
      <c r="AG732" s="7"/>
      <c r="AH732" s="5"/>
      <c r="AI732" s="9"/>
      <c r="AJ732" s="9"/>
      <c r="AK732" s="9"/>
      <c r="AL732" s="5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  <c r="EB732" s="9"/>
      <c r="EC732" s="9"/>
      <c r="ED732" s="9"/>
      <c r="EE732" s="9"/>
      <c r="EF732" s="9"/>
      <c r="EG732" s="9"/>
      <c r="EH732" s="9"/>
      <c r="EI732" s="9"/>
      <c r="EJ732" s="9"/>
      <c r="EK732" s="9"/>
      <c r="EL732" s="9"/>
      <c r="EM732" s="9"/>
      <c r="EN732" s="9"/>
      <c r="EO732" s="9"/>
      <c r="EP732" s="9"/>
      <c r="EQ732" s="9"/>
    </row>
    <row r="733" spans="2:147" ht="18.75">
      <c r="B733" s="13"/>
      <c r="C733" s="31"/>
      <c r="D733" s="32"/>
      <c r="E733" s="153">
        <v>11436592</v>
      </c>
      <c r="F733" s="154"/>
      <c r="G733" s="155" t="s">
        <v>5747</v>
      </c>
      <c r="H733" s="154" t="s">
        <v>5748</v>
      </c>
      <c r="I733" s="155" t="s">
        <v>5749</v>
      </c>
      <c r="J733" s="156">
        <v>3393220</v>
      </c>
      <c r="K733" s="154"/>
      <c r="L733" s="154"/>
      <c r="M733" s="156" t="s">
        <v>534</v>
      </c>
      <c r="N733" s="157">
        <v>162</v>
      </c>
      <c r="O733" s="163">
        <v>3.1</v>
      </c>
      <c r="P733" s="158">
        <v>42303</v>
      </c>
      <c r="Q733" s="155"/>
      <c r="R733" s="157" t="s">
        <v>259</v>
      </c>
      <c r="S733" s="156" t="s">
        <v>5746</v>
      </c>
      <c r="T733" s="156" t="s">
        <v>2223</v>
      </c>
      <c r="U733" s="156" t="s">
        <v>907</v>
      </c>
      <c r="V733" s="164" t="s">
        <v>5699</v>
      </c>
      <c r="X733" s="42"/>
      <c r="Y733" s="7"/>
      <c r="Z733" s="42"/>
      <c r="AA733" s="5"/>
      <c r="AB733" s="43"/>
      <c r="AC733" s="44"/>
      <c r="AD733" s="7"/>
      <c r="AE733" s="7"/>
      <c r="AF733" s="35"/>
      <c r="AG733" s="7"/>
      <c r="AH733" s="5"/>
      <c r="AI733" s="9"/>
      <c r="AJ733" s="9"/>
      <c r="AK733" s="9"/>
      <c r="AL733" s="5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  <c r="EB733" s="9"/>
      <c r="EC733" s="9"/>
      <c r="ED733" s="9"/>
      <c r="EE733" s="9"/>
      <c r="EF733" s="9"/>
      <c r="EG733" s="9"/>
      <c r="EH733" s="9"/>
      <c r="EI733" s="9"/>
      <c r="EJ733" s="9"/>
      <c r="EK733" s="9"/>
      <c r="EL733" s="9"/>
      <c r="EM733" s="9"/>
      <c r="EN733" s="9"/>
      <c r="EO733" s="9"/>
      <c r="EP733" s="9"/>
      <c r="EQ733" s="9"/>
    </row>
    <row r="734" spans="2:147" ht="18.75">
      <c r="B734" s="13"/>
      <c r="C734" s="31"/>
      <c r="D734" s="32"/>
      <c r="E734" s="124">
        <v>11267947</v>
      </c>
      <c r="F734" s="13"/>
      <c r="G734" s="125" t="s">
        <v>5216</v>
      </c>
      <c r="H734" s="125" t="s">
        <v>5609</v>
      </c>
      <c r="I734" s="125" t="s">
        <v>5215</v>
      </c>
      <c r="J734" s="126">
        <v>838352</v>
      </c>
      <c r="K734" s="13"/>
      <c r="M734" s="126" t="s">
        <v>4074</v>
      </c>
      <c r="N734" s="31">
        <v>340</v>
      </c>
      <c r="O734" s="130">
        <v>4.22</v>
      </c>
      <c r="P734" s="127">
        <v>41995</v>
      </c>
      <c r="Q734" s="127">
        <v>42247</v>
      </c>
      <c r="R734" s="31" t="s">
        <v>259</v>
      </c>
      <c r="S734" s="126" t="s">
        <v>4899</v>
      </c>
      <c r="T734" s="126" t="s">
        <v>119</v>
      </c>
      <c r="U734" s="4" t="s">
        <v>177</v>
      </c>
      <c r="V734" s="31" t="s">
        <v>5274</v>
      </c>
      <c r="X734" s="42"/>
      <c r="Y734" s="7"/>
      <c r="Z734" s="42"/>
      <c r="AA734" s="5"/>
      <c r="AB734" s="43"/>
      <c r="AC734" s="44"/>
      <c r="AD734" s="7"/>
      <c r="AE734" s="7"/>
      <c r="AF734" s="35"/>
      <c r="AG734" s="7"/>
      <c r="AH734" s="5"/>
      <c r="AI734" s="9"/>
      <c r="AJ734" s="9"/>
      <c r="AK734" s="9"/>
      <c r="AL734" s="5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  <c r="EB734" s="9"/>
      <c r="EC734" s="9"/>
      <c r="ED734" s="9"/>
      <c r="EE734" s="9"/>
      <c r="EF734" s="9"/>
      <c r="EG734" s="9"/>
      <c r="EH734" s="9"/>
      <c r="EI734" s="9"/>
      <c r="EJ734" s="9"/>
      <c r="EK734" s="9"/>
      <c r="EL734" s="9"/>
      <c r="EM734" s="9"/>
      <c r="EN734" s="9"/>
      <c r="EO734" s="9"/>
      <c r="EP734" s="9"/>
      <c r="EQ734" s="9"/>
    </row>
    <row r="735" spans="2:147" ht="18.75">
      <c r="B735" s="13"/>
      <c r="C735" s="31"/>
      <c r="D735" s="32"/>
      <c r="E735" s="32">
        <v>216489</v>
      </c>
      <c r="G735" s="47" t="s">
        <v>2019</v>
      </c>
      <c r="H735" s="13" t="s">
        <v>2020</v>
      </c>
      <c r="I735" s="47" t="s">
        <v>2021</v>
      </c>
      <c r="J735" s="46"/>
      <c r="K735" s="46"/>
      <c r="L735" s="13" t="s">
        <v>2945</v>
      </c>
      <c r="M735" s="31">
        <v>78744</v>
      </c>
      <c r="N735" s="31">
        <v>163</v>
      </c>
      <c r="O735" s="51">
        <v>26.4</v>
      </c>
      <c r="P735" s="103">
        <v>37698</v>
      </c>
      <c r="Q735" s="103">
        <v>37916</v>
      </c>
      <c r="R735" s="31" t="s">
        <v>2012</v>
      </c>
      <c r="S735" s="31" t="s">
        <v>2013</v>
      </c>
      <c r="T735" s="31" t="s">
        <v>2014</v>
      </c>
      <c r="U735" s="4" t="s">
        <v>3304</v>
      </c>
      <c r="V735" s="31" t="s">
        <v>2007</v>
      </c>
      <c r="X735" s="42"/>
      <c r="Y735" s="7"/>
      <c r="Z735" s="42"/>
      <c r="AA735" s="5"/>
      <c r="AB735" s="43"/>
      <c r="AC735" s="44"/>
      <c r="AD735" s="7"/>
      <c r="AE735" s="7"/>
      <c r="AF735" s="35"/>
      <c r="AG735" s="7"/>
      <c r="AH735" s="5"/>
      <c r="AI735" s="9"/>
      <c r="AJ735" s="9"/>
      <c r="AK735" s="9"/>
      <c r="AL735" s="5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  <c r="EB735" s="9"/>
      <c r="EC735" s="9"/>
      <c r="ED735" s="9"/>
      <c r="EE735" s="9"/>
      <c r="EF735" s="9"/>
      <c r="EG735" s="9"/>
      <c r="EH735" s="9"/>
      <c r="EI735" s="9"/>
      <c r="EJ735" s="9"/>
      <c r="EK735" s="9"/>
      <c r="EL735" s="9"/>
      <c r="EM735" s="9"/>
      <c r="EN735" s="9"/>
      <c r="EO735" s="9"/>
      <c r="EP735" s="9"/>
      <c r="EQ735" s="9"/>
    </row>
    <row r="736" spans="2:147" ht="18.75">
      <c r="B736" s="13"/>
      <c r="C736" s="31"/>
      <c r="D736" s="32"/>
      <c r="E736" s="124">
        <v>11147071</v>
      </c>
      <c r="F736" s="13"/>
      <c r="G736" s="125" t="s">
        <v>5050</v>
      </c>
      <c r="H736" s="125" t="s">
        <v>5071</v>
      </c>
      <c r="I736" s="125" t="s">
        <v>5049</v>
      </c>
      <c r="J736" s="126">
        <v>5096155</v>
      </c>
      <c r="K736" s="13"/>
      <c r="M736" s="126" t="s">
        <v>4074</v>
      </c>
      <c r="N736" s="31">
        <v>32</v>
      </c>
      <c r="O736" s="130">
        <v>1.999</v>
      </c>
      <c r="P736" s="127">
        <v>41773</v>
      </c>
      <c r="Q736" s="127">
        <v>42157</v>
      </c>
      <c r="R736" s="31" t="s">
        <v>4463</v>
      </c>
      <c r="S736" s="126" t="s">
        <v>5072</v>
      </c>
      <c r="T736" s="126" t="s">
        <v>2224</v>
      </c>
      <c r="U736" s="31" t="s">
        <v>906</v>
      </c>
      <c r="V736" s="31" t="s">
        <v>5091</v>
      </c>
      <c r="X736" s="42"/>
      <c r="Y736" s="7"/>
      <c r="Z736" s="42"/>
      <c r="AA736" s="5"/>
      <c r="AB736" s="43"/>
      <c r="AC736" s="44"/>
      <c r="AD736" s="7"/>
      <c r="AE736" s="7"/>
      <c r="AF736" s="35"/>
      <c r="AG736" s="7"/>
      <c r="AH736" s="5"/>
      <c r="AI736" s="9"/>
      <c r="AJ736" s="9"/>
      <c r="AK736" s="9"/>
      <c r="AL736" s="5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  <c r="EB736" s="9"/>
      <c r="EC736" s="9"/>
      <c r="ED736" s="9"/>
      <c r="EE736" s="9"/>
      <c r="EF736" s="9"/>
      <c r="EG736" s="9"/>
      <c r="EH736" s="9"/>
      <c r="EI736" s="9"/>
      <c r="EJ736" s="9"/>
      <c r="EK736" s="9"/>
      <c r="EL736" s="9"/>
      <c r="EM736" s="9"/>
      <c r="EN736" s="9"/>
      <c r="EO736" s="9"/>
      <c r="EP736" s="9"/>
      <c r="EQ736" s="9"/>
    </row>
    <row r="737" spans="1:147" ht="18.75">
      <c r="A737" s="124"/>
      <c r="B737" s="13"/>
      <c r="D737" s="32"/>
      <c r="E737" s="32">
        <v>10088881</v>
      </c>
      <c r="G737" s="13" t="s">
        <v>15</v>
      </c>
      <c r="H737" s="13" t="s">
        <v>4045</v>
      </c>
      <c r="I737" s="13" t="s">
        <v>16</v>
      </c>
      <c r="J737" s="31">
        <v>3218512</v>
      </c>
      <c r="L737" s="57"/>
      <c r="M737" s="31" t="s">
        <v>539</v>
      </c>
      <c r="N737" s="31">
        <v>298</v>
      </c>
      <c r="O737" s="51">
        <v>4.1</v>
      </c>
      <c r="P737" s="57">
        <v>39394</v>
      </c>
      <c r="Q737" s="57">
        <v>39603</v>
      </c>
      <c r="R737" s="92" t="s">
        <v>1547</v>
      </c>
      <c r="S737" s="92" t="s">
        <v>3467</v>
      </c>
      <c r="T737" s="31" t="s">
        <v>3468</v>
      </c>
      <c r="U737" s="4" t="s">
        <v>3304</v>
      </c>
      <c r="V737" s="31" t="s">
        <v>2291</v>
      </c>
      <c r="X737" s="42"/>
      <c r="Y737" s="7"/>
      <c r="Z737" s="42"/>
      <c r="AA737" s="5"/>
      <c r="AB737" s="43"/>
      <c r="AC737" s="44"/>
      <c r="AD737" s="7"/>
      <c r="AE737" s="7"/>
      <c r="AF737" s="35"/>
      <c r="AG737" s="7"/>
      <c r="AH737" s="5"/>
      <c r="AI737" s="9"/>
      <c r="AJ737" s="9"/>
      <c r="AK737" s="9"/>
      <c r="AL737" s="5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  <c r="EB737" s="9"/>
      <c r="EC737" s="9"/>
      <c r="ED737" s="9"/>
      <c r="EE737" s="9"/>
      <c r="EF737" s="9"/>
      <c r="EG737" s="9"/>
      <c r="EH737" s="9"/>
      <c r="EI737" s="9"/>
      <c r="EJ737" s="9"/>
      <c r="EK737" s="9"/>
      <c r="EL737" s="9"/>
      <c r="EM737" s="9"/>
      <c r="EN737" s="9"/>
      <c r="EO737" s="9"/>
      <c r="EP737" s="9"/>
      <c r="EQ737" s="9"/>
    </row>
    <row r="738" spans="2:147" ht="18.75">
      <c r="B738" s="13"/>
      <c r="C738" s="31"/>
      <c r="D738" s="32"/>
      <c r="E738" s="124">
        <v>10934993</v>
      </c>
      <c r="F738" s="13"/>
      <c r="G738" s="13" t="s">
        <v>4729</v>
      </c>
      <c r="H738" s="125" t="s">
        <v>4751</v>
      </c>
      <c r="I738" s="13" t="s">
        <v>4730</v>
      </c>
      <c r="J738" s="126">
        <v>132265</v>
      </c>
      <c r="K738" s="13"/>
      <c r="M738" s="126">
        <v>78704</v>
      </c>
      <c r="N738" s="4">
        <v>350</v>
      </c>
      <c r="O738" s="51">
        <v>3.026</v>
      </c>
      <c r="P738" s="127">
        <v>41383</v>
      </c>
      <c r="Q738" s="127">
        <v>41771</v>
      </c>
      <c r="R738" s="31" t="s">
        <v>259</v>
      </c>
      <c r="S738" s="31" t="s">
        <v>4752</v>
      </c>
      <c r="T738" s="31" t="s">
        <v>2223</v>
      </c>
      <c r="U738" s="31" t="s">
        <v>177</v>
      </c>
      <c r="V738" s="92" t="s">
        <v>4792</v>
      </c>
      <c r="X738" s="42"/>
      <c r="Y738" s="7"/>
      <c r="Z738" s="42"/>
      <c r="AA738" s="5"/>
      <c r="AB738" s="43"/>
      <c r="AC738" s="44"/>
      <c r="AD738" s="7"/>
      <c r="AE738" s="7"/>
      <c r="AF738" s="35"/>
      <c r="AG738" s="7"/>
      <c r="AH738" s="5"/>
      <c r="AI738" s="9"/>
      <c r="AJ738" s="9"/>
      <c r="AK738" s="9"/>
      <c r="AL738" s="5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  <c r="EB738" s="9"/>
      <c r="EC738" s="9"/>
      <c r="ED738" s="9"/>
      <c r="EE738" s="9"/>
      <c r="EF738" s="9"/>
      <c r="EG738" s="9"/>
      <c r="EH738" s="9"/>
      <c r="EI738" s="9"/>
      <c r="EJ738" s="9"/>
      <c r="EK738" s="9"/>
      <c r="EL738" s="9"/>
      <c r="EM738" s="9"/>
      <c r="EN738" s="9"/>
      <c r="EO738" s="9"/>
      <c r="EP738" s="9"/>
      <c r="EQ738" s="9"/>
    </row>
    <row r="739" spans="2:147" ht="18.75">
      <c r="B739" s="13"/>
      <c r="C739" s="31"/>
      <c r="D739" s="32"/>
      <c r="G739" s="13" t="s">
        <v>1123</v>
      </c>
      <c r="H739" s="13" t="s">
        <v>630</v>
      </c>
      <c r="I739" s="13" t="s">
        <v>1124</v>
      </c>
      <c r="L739" s="13" t="s">
        <v>2054</v>
      </c>
      <c r="M739" s="7">
        <v>78729</v>
      </c>
      <c r="N739" s="40">
        <v>250</v>
      </c>
      <c r="O739" s="51">
        <v>14.3</v>
      </c>
      <c r="P739" s="30" t="s">
        <v>1125</v>
      </c>
      <c r="Q739" s="30">
        <v>36487</v>
      </c>
      <c r="R739" s="30"/>
      <c r="S739" s="31" t="s">
        <v>1126</v>
      </c>
      <c r="T739" s="31" t="s">
        <v>1127</v>
      </c>
      <c r="U739" s="31" t="s">
        <v>3304</v>
      </c>
      <c r="V739" s="31" t="s">
        <v>2822</v>
      </c>
      <c r="X739" s="42"/>
      <c r="Y739" s="43"/>
      <c r="Z739" s="42"/>
      <c r="AA739" s="5"/>
      <c r="AB739" s="43"/>
      <c r="AC739" s="44"/>
      <c r="AD739" s="7"/>
      <c r="AE739" s="7"/>
      <c r="AF739" s="35"/>
      <c r="AG739" s="7"/>
      <c r="AH739" s="5"/>
      <c r="AI739" s="9"/>
      <c r="AJ739" s="9"/>
      <c r="AK739" s="9"/>
      <c r="AL739" s="5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  <c r="EB739" s="9"/>
      <c r="EC739" s="9"/>
      <c r="ED739" s="9"/>
      <c r="EE739" s="9"/>
      <c r="EF739" s="9"/>
      <c r="EG739" s="9"/>
      <c r="EH739" s="9"/>
      <c r="EI739" s="9"/>
      <c r="EJ739" s="9"/>
      <c r="EK739" s="9"/>
      <c r="EL739" s="9"/>
      <c r="EM739" s="9"/>
      <c r="EN739" s="9"/>
      <c r="EO739" s="9"/>
      <c r="EP739" s="9"/>
      <c r="EQ739" s="9"/>
    </row>
    <row r="740" spans="2:147" ht="18.75">
      <c r="B740" s="13"/>
      <c r="C740" s="31"/>
      <c r="D740" s="32"/>
      <c r="E740" s="124">
        <v>11368850</v>
      </c>
      <c r="F740" s="13"/>
      <c r="G740" s="125" t="s">
        <v>5423</v>
      </c>
      <c r="H740" s="125" t="s">
        <v>5424</v>
      </c>
      <c r="I740" s="125" t="s">
        <v>5422</v>
      </c>
      <c r="J740" s="126">
        <v>5215045</v>
      </c>
      <c r="K740" s="13"/>
      <c r="M740" s="126" t="s">
        <v>3926</v>
      </c>
      <c r="N740" s="31">
        <v>81</v>
      </c>
      <c r="O740" s="130">
        <v>7.76</v>
      </c>
      <c r="P740" s="127">
        <v>42166</v>
      </c>
      <c r="Q740" s="127">
        <v>42397</v>
      </c>
      <c r="R740" s="126" t="s">
        <v>1871</v>
      </c>
      <c r="S740" s="126" t="s">
        <v>5450</v>
      </c>
      <c r="T740" s="126" t="s">
        <v>5451</v>
      </c>
      <c r="U740" s="126" t="s">
        <v>906</v>
      </c>
      <c r="V740" s="92" t="s">
        <v>5462</v>
      </c>
      <c r="X740" s="42"/>
      <c r="Y740" s="43"/>
      <c r="Z740" s="42"/>
      <c r="AA740" s="5"/>
      <c r="AB740" s="43"/>
      <c r="AC740" s="44"/>
      <c r="AD740" s="7"/>
      <c r="AE740" s="7"/>
      <c r="AF740" s="35"/>
      <c r="AG740" s="7"/>
      <c r="AH740" s="5"/>
      <c r="AI740" s="9"/>
      <c r="AJ740" s="9"/>
      <c r="AK740" s="9"/>
      <c r="AL740" s="5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  <c r="EB740" s="9"/>
      <c r="EC740" s="9"/>
      <c r="ED740" s="9"/>
      <c r="EE740" s="9"/>
      <c r="EF740" s="9"/>
      <c r="EG740" s="9"/>
      <c r="EH740" s="9"/>
      <c r="EI740" s="9"/>
      <c r="EJ740" s="9"/>
      <c r="EK740" s="9"/>
      <c r="EL740" s="9"/>
      <c r="EM740" s="9"/>
      <c r="EN740" s="9"/>
      <c r="EO740" s="9"/>
      <c r="EP740" s="9"/>
      <c r="EQ740" s="9"/>
    </row>
    <row r="741" spans="2:147" ht="18.75">
      <c r="B741" s="13"/>
      <c r="C741" s="31"/>
      <c r="D741" s="32"/>
      <c r="E741" s="124" t="s">
        <v>4966</v>
      </c>
      <c r="F741" s="13"/>
      <c r="G741" s="125" t="s">
        <v>4925</v>
      </c>
      <c r="H741" s="125" t="s">
        <v>4967</v>
      </c>
      <c r="I741" s="13" t="s">
        <v>4717</v>
      </c>
      <c r="J741" s="126">
        <v>5065963</v>
      </c>
      <c r="K741" s="13"/>
      <c r="M741" s="126">
        <v>78717</v>
      </c>
      <c r="N741" s="4">
        <v>421</v>
      </c>
      <c r="O741" s="51">
        <v>14.1</v>
      </c>
      <c r="P741" s="127">
        <v>41376</v>
      </c>
      <c r="Q741" s="127">
        <v>41949</v>
      </c>
      <c r="R741" s="31" t="s">
        <v>1871</v>
      </c>
      <c r="S741" s="31" t="s">
        <v>4589</v>
      </c>
      <c r="T741" s="31" t="s">
        <v>2223</v>
      </c>
      <c r="U741" s="31" t="s">
        <v>177</v>
      </c>
      <c r="V741" s="92" t="s">
        <v>4792</v>
      </c>
      <c r="X741" s="42"/>
      <c r="Y741" s="43"/>
      <c r="Z741" s="42"/>
      <c r="AA741" s="5"/>
      <c r="AB741" s="43"/>
      <c r="AC741" s="44"/>
      <c r="AD741" s="7"/>
      <c r="AE741" s="7"/>
      <c r="AF741" s="35"/>
      <c r="AG741" s="7"/>
      <c r="AH741" s="5"/>
      <c r="AI741" s="9"/>
      <c r="AJ741" s="9"/>
      <c r="AK741" s="9"/>
      <c r="AL741" s="5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  <c r="EB741" s="9"/>
      <c r="EC741" s="9"/>
      <c r="ED741" s="9"/>
      <c r="EE741" s="9"/>
      <c r="EF741" s="9"/>
      <c r="EG741" s="9"/>
      <c r="EH741" s="9"/>
      <c r="EI741" s="9"/>
      <c r="EJ741" s="9"/>
      <c r="EK741" s="9"/>
      <c r="EL741" s="9"/>
      <c r="EM741" s="9"/>
      <c r="EN741" s="9"/>
      <c r="EO741" s="9"/>
      <c r="EP741" s="9"/>
      <c r="EQ741" s="9"/>
    </row>
    <row r="742" spans="2:147" ht="18.75">
      <c r="B742" s="13"/>
      <c r="C742" s="31"/>
      <c r="D742" s="32"/>
      <c r="E742" s="124">
        <v>11290477</v>
      </c>
      <c r="F742" s="13"/>
      <c r="G742" s="125" t="s">
        <v>5297</v>
      </c>
      <c r="H742" s="125" t="s">
        <v>5345</v>
      </c>
      <c r="I742" s="125" t="s">
        <v>5298</v>
      </c>
      <c r="J742" s="125">
        <v>5053913</v>
      </c>
      <c r="K742" s="13"/>
      <c r="M742" s="126" t="s">
        <v>4074</v>
      </c>
      <c r="N742" s="31">
        <v>352</v>
      </c>
      <c r="O742" s="130">
        <v>9.253</v>
      </c>
      <c r="P742" s="127">
        <v>42041</v>
      </c>
      <c r="Q742" s="127">
        <v>42507</v>
      </c>
      <c r="R742" s="126" t="s">
        <v>259</v>
      </c>
      <c r="S742" s="126" t="s">
        <v>5346</v>
      </c>
      <c r="T742" s="126" t="s">
        <v>5347</v>
      </c>
      <c r="U742" s="31" t="s">
        <v>177</v>
      </c>
      <c r="V742" s="31" t="s">
        <v>5386</v>
      </c>
      <c r="X742" s="42"/>
      <c r="Y742" s="7"/>
      <c r="Z742" s="42"/>
      <c r="AA742" s="5"/>
      <c r="AB742" s="43"/>
      <c r="AC742" s="44"/>
      <c r="AD742" s="7"/>
      <c r="AE742" s="7"/>
      <c r="AF742" s="35"/>
      <c r="AG742" s="7"/>
      <c r="AH742" s="5"/>
      <c r="AI742" s="9"/>
      <c r="AJ742" s="9"/>
      <c r="AK742" s="9"/>
      <c r="AL742" s="5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  <c r="EB742" s="9"/>
      <c r="EC742" s="9"/>
      <c r="ED742" s="9"/>
      <c r="EE742" s="9"/>
      <c r="EF742" s="9"/>
      <c r="EG742" s="9"/>
      <c r="EH742" s="9"/>
      <c r="EI742" s="9"/>
      <c r="EJ742" s="9"/>
      <c r="EK742" s="9"/>
      <c r="EL742" s="9"/>
      <c r="EM742" s="9"/>
      <c r="EN742" s="9"/>
      <c r="EO742" s="9"/>
      <c r="EP742" s="9"/>
      <c r="EQ742" s="9"/>
    </row>
    <row r="743" spans="2:147" ht="18.75">
      <c r="B743" s="13"/>
      <c r="C743" s="31"/>
      <c r="D743" s="32"/>
      <c r="E743" s="153" t="s">
        <v>5863</v>
      </c>
      <c r="F743" s="154"/>
      <c r="G743" s="155" t="s">
        <v>5855</v>
      </c>
      <c r="H743" s="155" t="s">
        <v>5864</v>
      </c>
      <c r="I743" s="155" t="s">
        <v>5473</v>
      </c>
      <c r="J743" s="156">
        <v>679042</v>
      </c>
      <c r="K743" s="154"/>
      <c r="L743" s="154"/>
      <c r="M743" s="156" t="s">
        <v>4073</v>
      </c>
      <c r="N743" s="156">
        <v>107</v>
      </c>
      <c r="O743" s="160">
        <v>1.096</v>
      </c>
      <c r="P743" s="158">
        <v>42226</v>
      </c>
      <c r="Q743" s="154"/>
      <c r="R743" s="156" t="s">
        <v>1871</v>
      </c>
      <c r="S743" s="156" t="s">
        <v>5529</v>
      </c>
      <c r="T743" s="156" t="s">
        <v>2223</v>
      </c>
      <c r="U743" s="156" t="s">
        <v>5521</v>
      </c>
      <c r="V743" s="157" t="s">
        <v>5568</v>
      </c>
      <c r="X743" s="42"/>
      <c r="Y743" s="7"/>
      <c r="Z743" s="42"/>
      <c r="AA743" s="5"/>
      <c r="AB743" s="43"/>
      <c r="AC743" s="44"/>
      <c r="AD743" s="7"/>
      <c r="AE743" s="7"/>
      <c r="AF743" s="35"/>
      <c r="AG743" s="7"/>
      <c r="AH743" s="5"/>
      <c r="AI743" s="9"/>
      <c r="AJ743" s="9"/>
      <c r="AK743" s="9"/>
      <c r="AL743" s="5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  <c r="EB743" s="9"/>
      <c r="EC743" s="9"/>
      <c r="ED743" s="9"/>
      <c r="EE743" s="9"/>
      <c r="EF743" s="9"/>
      <c r="EG743" s="9"/>
      <c r="EH743" s="9"/>
      <c r="EI743" s="9"/>
      <c r="EJ743" s="9"/>
      <c r="EK743" s="9"/>
      <c r="EL743" s="9"/>
      <c r="EM743" s="9"/>
      <c r="EN743" s="9"/>
      <c r="EO743" s="9"/>
      <c r="EP743" s="9"/>
      <c r="EQ743" s="9"/>
    </row>
    <row r="744" spans="2:147" ht="18.75">
      <c r="B744" s="32"/>
      <c r="C744" s="31"/>
      <c r="E744" s="153" t="s">
        <v>5861</v>
      </c>
      <c r="F744" s="154"/>
      <c r="G744" s="155" t="s">
        <v>5854</v>
      </c>
      <c r="H744" s="155" t="s">
        <v>5862</v>
      </c>
      <c r="I744" s="155" t="s">
        <v>5474</v>
      </c>
      <c r="J744" s="156">
        <v>3295859</v>
      </c>
      <c r="K744" s="154"/>
      <c r="L744" s="154"/>
      <c r="M744" s="156" t="s">
        <v>4073</v>
      </c>
      <c r="N744" s="156">
        <v>112</v>
      </c>
      <c r="O744" s="160">
        <v>1.191</v>
      </c>
      <c r="P744" s="158">
        <v>42226</v>
      </c>
      <c r="Q744" s="154"/>
      <c r="R744" s="156" t="s">
        <v>1871</v>
      </c>
      <c r="S744" s="156" t="s">
        <v>5529</v>
      </c>
      <c r="T744" s="156" t="s">
        <v>2223</v>
      </c>
      <c r="U744" s="156" t="s">
        <v>5521</v>
      </c>
      <c r="V744" s="157" t="s">
        <v>5568</v>
      </c>
      <c r="X744" s="42"/>
      <c r="Y744" s="43"/>
      <c r="Z744" s="42"/>
      <c r="AA744" s="5"/>
      <c r="AB744" s="43"/>
      <c r="AC744" s="44"/>
      <c r="AD744" s="7"/>
      <c r="AE744" s="7"/>
      <c r="AF744" s="6"/>
      <c r="AG744" s="7"/>
      <c r="AH744" s="5"/>
      <c r="AI744" s="9"/>
      <c r="AJ744" s="9"/>
      <c r="AK744" s="9"/>
      <c r="AL744" s="5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  <c r="EB744" s="9"/>
      <c r="EC744" s="9"/>
      <c r="ED744" s="9"/>
      <c r="EE744" s="9"/>
      <c r="EF744" s="9"/>
      <c r="EG744" s="9"/>
      <c r="EH744" s="9"/>
      <c r="EI744" s="9"/>
      <c r="EJ744" s="9"/>
      <c r="EK744" s="9"/>
      <c r="EL744" s="9"/>
      <c r="EM744" s="9"/>
      <c r="EN744" s="9"/>
      <c r="EO744" s="9"/>
      <c r="EP744" s="9"/>
      <c r="EQ744" s="9"/>
    </row>
    <row r="745" spans="2:147" ht="18.75">
      <c r="B745" s="13"/>
      <c r="C745" s="31"/>
      <c r="D745" s="32"/>
      <c r="E745" s="56" t="s">
        <v>1651</v>
      </c>
      <c r="G745" s="13" t="s">
        <v>540</v>
      </c>
      <c r="H745" s="54" t="s">
        <v>1650</v>
      </c>
      <c r="I745" s="54" t="s">
        <v>253</v>
      </c>
      <c r="J745" s="91">
        <v>106573</v>
      </c>
      <c r="K745" s="91"/>
      <c r="L745" s="54" t="s">
        <v>253</v>
      </c>
      <c r="M745" s="91">
        <v>78734</v>
      </c>
      <c r="N745" s="100">
        <v>55</v>
      </c>
      <c r="O745" s="98">
        <v>2.565</v>
      </c>
      <c r="P745" s="57">
        <v>39226</v>
      </c>
      <c r="Q745" s="57">
        <v>39489</v>
      </c>
      <c r="R745" s="92" t="s">
        <v>4328</v>
      </c>
      <c r="S745" s="92" t="s">
        <v>1742</v>
      </c>
      <c r="T745" s="31" t="s">
        <v>1743</v>
      </c>
      <c r="U745" s="92" t="s">
        <v>906</v>
      </c>
      <c r="V745" s="92" t="s">
        <v>2258</v>
      </c>
      <c r="X745" s="42"/>
      <c r="Y745" s="43"/>
      <c r="Z745" s="42"/>
      <c r="AA745" s="5"/>
      <c r="AB745" s="43"/>
      <c r="AC745" s="44"/>
      <c r="AD745" s="7"/>
      <c r="AE745" s="7"/>
      <c r="AF745" s="6"/>
      <c r="AG745" s="7"/>
      <c r="AH745" s="5"/>
      <c r="AI745" s="9"/>
      <c r="AJ745" s="9"/>
      <c r="AK745" s="9"/>
      <c r="AL745" s="5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  <c r="EB745" s="9"/>
      <c r="EC745" s="9"/>
      <c r="ED745" s="9"/>
      <c r="EE745" s="9"/>
      <c r="EF745" s="9"/>
      <c r="EG745" s="9"/>
      <c r="EH745" s="9"/>
      <c r="EI745" s="9"/>
      <c r="EJ745" s="9"/>
      <c r="EK745" s="9"/>
      <c r="EL745" s="9"/>
      <c r="EM745" s="9"/>
      <c r="EN745" s="9"/>
      <c r="EO745" s="9"/>
      <c r="EP745" s="9"/>
      <c r="EQ745" s="9"/>
    </row>
    <row r="746" spans="2:147" ht="18.75">
      <c r="B746" s="13"/>
      <c r="C746" s="31"/>
      <c r="D746" s="32"/>
      <c r="E746" s="124">
        <v>11252244</v>
      </c>
      <c r="F746" s="13"/>
      <c r="G746" s="125" t="s">
        <v>5240</v>
      </c>
      <c r="H746" s="125" t="s">
        <v>5238</v>
      </c>
      <c r="I746" s="125" t="s">
        <v>5239</v>
      </c>
      <c r="J746" s="126">
        <v>3083566</v>
      </c>
      <c r="K746" s="13"/>
      <c r="M746" s="126" t="s">
        <v>534</v>
      </c>
      <c r="N746" s="31">
        <v>48</v>
      </c>
      <c r="O746" s="130">
        <v>1.1</v>
      </c>
      <c r="P746" s="127">
        <v>41963</v>
      </c>
      <c r="Q746" s="127">
        <v>42397</v>
      </c>
      <c r="R746" s="31" t="s">
        <v>259</v>
      </c>
      <c r="S746" s="126" t="s">
        <v>5271</v>
      </c>
      <c r="T746" s="126" t="s">
        <v>5270</v>
      </c>
      <c r="U746" s="31" t="s">
        <v>177</v>
      </c>
      <c r="V746" s="31" t="s">
        <v>5274</v>
      </c>
      <c r="X746" s="42"/>
      <c r="Y746" s="43"/>
      <c r="Z746" s="42"/>
      <c r="AA746" s="5"/>
      <c r="AB746" s="43"/>
      <c r="AC746" s="44"/>
      <c r="AD746" s="7"/>
      <c r="AE746" s="7"/>
      <c r="AF746" s="6"/>
      <c r="AG746" s="7"/>
      <c r="AH746" s="5"/>
      <c r="AI746" s="9"/>
      <c r="AJ746" s="9"/>
      <c r="AK746" s="9"/>
      <c r="AL746" s="5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  <c r="EB746" s="9"/>
      <c r="EC746" s="9"/>
      <c r="ED746" s="9"/>
      <c r="EE746" s="9"/>
      <c r="EF746" s="9"/>
      <c r="EG746" s="9"/>
      <c r="EH746" s="9"/>
      <c r="EI746" s="9"/>
      <c r="EJ746" s="9"/>
      <c r="EK746" s="9"/>
      <c r="EL746" s="9"/>
      <c r="EM746" s="9"/>
      <c r="EN746" s="9"/>
      <c r="EO746" s="9"/>
      <c r="EP746" s="9"/>
      <c r="EQ746" s="9"/>
    </row>
    <row r="747" spans="1:147" ht="18.75">
      <c r="A747" s="124"/>
      <c r="B747" s="13"/>
      <c r="C747" s="125"/>
      <c r="D747" s="32"/>
      <c r="E747" s="61">
        <v>191377</v>
      </c>
      <c r="G747" s="13" t="s">
        <v>2172</v>
      </c>
      <c r="H747" s="13" t="s">
        <v>2173</v>
      </c>
      <c r="I747" s="13" t="s">
        <v>1063</v>
      </c>
      <c r="L747" s="13" t="s">
        <v>958</v>
      </c>
      <c r="M747" s="31">
        <v>78734</v>
      </c>
      <c r="N747" s="40">
        <v>4</v>
      </c>
      <c r="O747" s="51">
        <v>0.8</v>
      </c>
      <c r="P747" s="30">
        <v>36832</v>
      </c>
      <c r="Q747" s="30">
        <v>37378</v>
      </c>
      <c r="R747" s="30"/>
      <c r="S747" s="31" t="s">
        <v>2395</v>
      </c>
      <c r="T747" s="31" t="s">
        <v>1666</v>
      </c>
      <c r="U747" s="31" t="s">
        <v>3304</v>
      </c>
      <c r="V747" s="31" t="s">
        <v>3796</v>
      </c>
      <c r="X747" s="42"/>
      <c r="Y747" s="43"/>
      <c r="Z747" s="42"/>
      <c r="AA747" s="5"/>
      <c r="AB747" s="43"/>
      <c r="AC747" s="44"/>
      <c r="AD747" s="7"/>
      <c r="AE747" s="7"/>
      <c r="AF747" s="6"/>
      <c r="AG747" s="7"/>
      <c r="AH747" s="5"/>
      <c r="AI747" s="9"/>
      <c r="AJ747" s="9"/>
      <c r="AK747" s="9"/>
      <c r="AL747" s="5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  <c r="EB747" s="9"/>
      <c r="EC747" s="9"/>
      <c r="ED747" s="9"/>
      <c r="EE747" s="9"/>
      <c r="EF747" s="9"/>
      <c r="EG747" s="9"/>
      <c r="EH747" s="9"/>
      <c r="EI747" s="9"/>
      <c r="EJ747" s="9"/>
      <c r="EK747" s="9"/>
      <c r="EL747" s="9"/>
      <c r="EM747" s="9"/>
      <c r="EN747" s="9"/>
      <c r="EO747" s="9"/>
      <c r="EP747" s="9"/>
      <c r="EQ747" s="9"/>
    </row>
    <row r="748" spans="2:147" ht="18.75">
      <c r="B748" s="13"/>
      <c r="C748" s="31"/>
      <c r="D748" s="32"/>
      <c r="E748" s="32">
        <v>10122409</v>
      </c>
      <c r="G748" s="13" t="s">
        <v>615</v>
      </c>
      <c r="H748" s="13" t="s">
        <v>616</v>
      </c>
      <c r="I748" s="13" t="s">
        <v>617</v>
      </c>
      <c r="J748" s="31">
        <v>3345810</v>
      </c>
      <c r="M748" s="31">
        <v>78734</v>
      </c>
      <c r="N748" s="52">
        <v>12</v>
      </c>
      <c r="O748" s="51">
        <v>1.77</v>
      </c>
      <c r="P748" s="57">
        <v>39513</v>
      </c>
      <c r="Q748" s="13"/>
      <c r="R748" s="92" t="s">
        <v>259</v>
      </c>
      <c r="S748" s="92" t="s">
        <v>779</v>
      </c>
      <c r="T748" s="31" t="s">
        <v>2834</v>
      </c>
      <c r="U748" s="31" t="s">
        <v>554</v>
      </c>
      <c r="V748" s="31" t="s">
        <v>3888</v>
      </c>
      <c r="X748" s="42"/>
      <c r="Y748" s="43"/>
      <c r="Z748" s="42"/>
      <c r="AA748" s="5"/>
      <c r="AB748" s="43"/>
      <c r="AC748" s="44"/>
      <c r="AD748" s="7"/>
      <c r="AE748" s="7"/>
      <c r="AF748" s="6"/>
      <c r="AG748" s="7"/>
      <c r="AH748" s="5"/>
      <c r="AI748" s="9"/>
      <c r="AJ748" s="9"/>
      <c r="AK748" s="9"/>
      <c r="AL748" s="5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  <c r="EB748" s="9"/>
      <c r="EC748" s="9"/>
      <c r="ED748" s="9"/>
      <c r="EE748" s="9"/>
      <c r="EF748" s="9"/>
      <c r="EG748" s="9"/>
      <c r="EH748" s="9"/>
      <c r="EI748" s="9"/>
      <c r="EJ748" s="9"/>
      <c r="EK748" s="9"/>
      <c r="EL748" s="9"/>
      <c r="EM748" s="9"/>
      <c r="EN748" s="9"/>
      <c r="EO748" s="9"/>
      <c r="EP748" s="9"/>
      <c r="EQ748" s="9"/>
    </row>
    <row r="749" spans="2:147" ht="18.75">
      <c r="B749" s="13"/>
      <c r="C749" s="31"/>
      <c r="D749" s="32"/>
      <c r="E749" s="161">
        <v>10110162</v>
      </c>
      <c r="F749" s="157"/>
      <c r="G749" s="154" t="s">
        <v>2368</v>
      </c>
      <c r="H749" s="154" t="s">
        <v>2607</v>
      </c>
      <c r="I749" s="154" t="s">
        <v>2369</v>
      </c>
      <c r="J749" s="157">
        <v>3208476</v>
      </c>
      <c r="K749" s="157"/>
      <c r="L749" s="154"/>
      <c r="M749" s="157">
        <v>78749</v>
      </c>
      <c r="N749" s="157">
        <v>148</v>
      </c>
      <c r="O749" s="163">
        <v>7.57</v>
      </c>
      <c r="P749" s="173">
        <v>39476</v>
      </c>
      <c r="Q749" s="173">
        <v>39661</v>
      </c>
      <c r="R749" s="157" t="s">
        <v>2012</v>
      </c>
      <c r="S749" s="164" t="s">
        <v>3349</v>
      </c>
      <c r="T749" s="157" t="s">
        <v>3350</v>
      </c>
      <c r="U749" s="157" t="s">
        <v>3304</v>
      </c>
      <c r="V749" s="157" t="s">
        <v>3888</v>
      </c>
      <c r="X749" s="42"/>
      <c r="Y749" s="43"/>
      <c r="Z749" s="42"/>
      <c r="AA749" s="5"/>
      <c r="AB749" s="43"/>
      <c r="AC749" s="44"/>
      <c r="AD749" s="7"/>
      <c r="AE749" s="7"/>
      <c r="AF749" s="6"/>
      <c r="AG749" s="7"/>
      <c r="AH749" s="5"/>
      <c r="AI749" s="9"/>
      <c r="AJ749" s="9"/>
      <c r="AK749" s="9"/>
      <c r="AL749" s="5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  <c r="EB749" s="9"/>
      <c r="EC749" s="9"/>
      <c r="ED749" s="9"/>
      <c r="EE749" s="9"/>
      <c r="EF749" s="9"/>
      <c r="EG749" s="9"/>
      <c r="EH749" s="9"/>
      <c r="EI749" s="9"/>
      <c r="EJ749" s="9"/>
      <c r="EK749" s="9"/>
      <c r="EL749" s="9"/>
      <c r="EM749" s="9"/>
      <c r="EN749" s="9"/>
      <c r="EO749" s="9"/>
      <c r="EP749" s="9"/>
      <c r="EQ749" s="9"/>
    </row>
    <row r="750" spans="2:147" ht="18.75">
      <c r="B750" s="13"/>
      <c r="C750" s="31"/>
      <c r="D750" s="32"/>
      <c r="E750" s="56" t="s">
        <v>3366</v>
      </c>
      <c r="G750" s="13" t="s">
        <v>2368</v>
      </c>
      <c r="H750" s="58" t="s">
        <v>3365</v>
      </c>
      <c r="I750" s="58" t="s">
        <v>2401</v>
      </c>
      <c r="J750" s="91"/>
      <c r="K750" s="91"/>
      <c r="L750" s="58" t="s">
        <v>2401</v>
      </c>
      <c r="M750" s="91">
        <v>78749</v>
      </c>
      <c r="N750" s="91">
        <v>148</v>
      </c>
      <c r="O750" s="98">
        <v>7.57</v>
      </c>
      <c r="P750" s="112">
        <v>39476</v>
      </c>
      <c r="Q750" s="112">
        <v>39661</v>
      </c>
      <c r="R750" s="31" t="s">
        <v>4076</v>
      </c>
      <c r="S750" s="91" t="s">
        <v>454</v>
      </c>
      <c r="T750" s="91" t="s">
        <v>455</v>
      </c>
      <c r="U750" s="31" t="s">
        <v>3304</v>
      </c>
      <c r="V750" s="31" t="s">
        <v>4325</v>
      </c>
      <c r="X750" s="42"/>
      <c r="Y750" s="43"/>
      <c r="Z750" s="42"/>
      <c r="AA750" s="5"/>
      <c r="AB750" s="43"/>
      <c r="AC750" s="44"/>
      <c r="AD750" s="7"/>
      <c r="AE750" s="7"/>
      <c r="AF750" s="6"/>
      <c r="AG750" s="7"/>
      <c r="AH750" s="5"/>
      <c r="AI750" s="9"/>
      <c r="AJ750" s="9"/>
      <c r="AK750" s="9"/>
      <c r="AL750" s="5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  <c r="EB750" s="9"/>
      <c r="EC750" s="9"/>
      <c r="ED750" s="9"/>
      <c r="EE750" s="9"/>
      <c r="EF750" s="9"/>
      <c r="EG750" s="9"/>
      <c r="EH750" s="9"/>
      <c r="EI750" s="9"/>
      <c r="EJ750" s="9"/>
      <c r="EK750" s="9"/>
      <c r="EL750" s="9"/>
      <c r="EM750" s="9"/>
      <c r="EN750" s="9"/>
      <c r="EO750" s="9"/>
      <c r="EP750" s="9"/>
      <c r="EQ750" s="9"/>
    </row>
    <row r="751" spans="2:147" ht="18.75">
      <c r="B751" s="13"/>
      <c r="C751" s="31"/>
      <c r="D751" s="32"/>
      <c r="E751" s="153">
        <v>11081584</v>
      </c>
      <c r="F751" s="154"/>
      <c r="G751" s="155" t="s">
        <v>4941</v>
      </c>
      <c r="H751" s="155" t="s">
        <v>4939</v>
      </c>
      <c r="I751" s="155" t="s">
        <v>4940</v>
      </c>
      <c r="J751" s="156">
        <v>3178242</v>
      </c>
      <c r="K751" s="154"/>
      <c r="L751" s="154"/>
      <c r="M751" s="157">
        <v>78717</v>
      </c>
      <c r="N751" s="157">
        <v>160</v>
      </c>
      <c r="O751" s="163">
        <v>14.2</v>
      </c>
      <c r="P751" s="158">
        <v>41669</v>
      </c>
      <c r="Q751" s="158">
        <v>42018</v>
      </c>
      <c r="R751" s="156" t="s">
        <v>4889</v>
      </c>
      <c r="S751" s="156" t="s">
        <v>4977</v>
      </c>
      <c r="T751" s="156" t="s">
        <v>119</v>
      </c>
      <c r="U751" s="157" t="s">
        <v>906</v>
      </c>
      <c r="V751" s="157" t="s">
        <v>5003</v>
      </c>
      <c r="X751" s="42"/>
      <c r="Y751" s="43"/>
      <c r="Z751" s="42"/>
      <c r="AA751" s="5"/>
      <c r="AB751" s="43"/>
      <c r="AC751" s="44"/>
      <c r="AD751" s="7"/>
      <c r="AE751" s="7"/>
      <c r="AF751" s="6"/>
      <c r="AG751" s="7"/>
      <c r="AH751" s="5"/>
      <c r="AI751" s="9"/>
      <c r="AJ751" s="9"/>
      <c r="AK751" s="9"/>
      <c r="AL751" s="5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  <c r="EB751" s="9"/>
      <c r="EC751" s="9"/>
      <c r="ED751" s="9"/>
      <c r="EE751" s="9"/>
      <c r="EF751" s="9"/>
      <c r="EG751" s="9"/>
      <c r="EH751" s="9"/>
      <c r="EI751" s="9"/>
      <c r="EJ751" s="9"/>
      <c r="EK751" s="9"/>
      <c r="EL751" s="9"/>
      <c r="EM751" s="9"/>
      <c r="EN751" s="9"/>
      <c r="EO751" s="9"/>
      <c r="EP751" s="9"/>
      <c r="EQ751" s="9"/>
    </row>
    <row r="752" spans="2:147" ht="18.75">
      <c r="B752" s="13"/>
      <c r="C752" s="31"/>
      <c r="D752" s="32"/>
      <c r="E752" s="58">
        <v>313025</v>
      </c>
      <c r="G752" s="54" t="s">
        <v>686</v>
      </c>
      <c r="H752" s="54" t="s">
        <v>2263</v>
      </c>
      <c r="I752" s="54" t="s">
        <v>687</v>
      </c>
      <c r="J752" s="91">
        <v>92534</v>
      </c>
      <c r="K752" s="91"/>
      <c r="L752" s="54" t="s">
        <v>687</v>
      </c>
      <c r="M752" s="91">
        <v>78701</v>
      </c>
      <c r="N752" s="31">
        <v>6</v>
      </c>
      <c r="O752" s="98">
        <v>0.1837</v>
      </c>
      <c r="P752" s="57">
        <v>39142</v>
      </c>
      <c r="Q752" s="57">
        <v>39419</v>
      </c>
      <c r="R752" s="92" t="s">
        <v>4328</v>
      </c>
      <c r="S752" s="92" t="s">
        <v>3161</v>
      </c>
      <c r="T752" s="31" t="s">
        <v>1322</v>
      </c>
      <c r="U752" s="92" t="s">
        <v>906</v>
      </c>
      <c r="V752" s="92" t="s">
        <v>2259</v>
      </c>
      <c r="X752" s="42"/>
      <c r="Y752" s="43"/>
      <c r="Z752" s="42"/>
      <c r="AA752" s="5"/>
      <c r="AB752" s="43"/>
      <c r="AC752" s="44"/>
      <c r="AD752" s="7"/>
      <c r="AE752" s="7"/>
      <c r="AF752" s="6"/>
      <c r="AG752" s="7"/>
      <c r="AH752" s="5"/>
      <c r="AI752" s="9"/>
      <c r="AJ752" s="9"/>
      <c r="AK752" s="9"/>
      <c r="AL752" s="5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  <c r="EB752" s="9"/>
      <c r="EC752" s="9"/>
      <c r="ED752" s="9"/>
      <c r="EE752" s="9"/>
      <c r="EF752" s="9"/>
      <c r="EG752" s="9"/>
      <c r="EH752" s="9"/>
      <c r="EI752" s="9"/>
      <c r="EJ752" s="9"/>
      <c r="EK752" s="9"/>
      <c r="EL752" s="9"/>
      <c r="EM752" s="9"/>
      <c r="EN752" s="9"/>
      <c r="EO752" s="9"/>
      <c r="EP752" s="9"/>
      <c r="EQ752" s="9"/>
    </row>
    <row r="753" spans="2:147" ht="18.75">
      <c r="B753" s="13"/>
      <c r="C753" s="31"/>
      <c r="D753" s="32"/>
      <c r="E753" s="32">
        <v>106508</v>
      </c>
      <c r="G753" s="13" t="s">
        <v>2805</v>
      </c>
      <c r="H753" s="13" t="s">
        <v>2952</v>
      </c>
      <c r="I753" s="13" t="s">
        <v>946</v>
      </c>
      <c r="L753" s="13" t="s">
        <v>1795</v>
      </c>
      <c r="M753" s="31">
        <v>78701</v>
      </c>
      <c r="N753" s="40">
        <v>61</v>
      </c>
      <c r="O753" s="51">
        <v>0.95</v>
      </c>
      <c r="P753" s="30">
        <v>36441</v>
      </c>
      <c r="Q753" s="30">
        <v>36714</v>
      </c>
      <c r="R753" s="30"/>
      <c r="S753" s="31" t="s">
        <v>2806</v>
      </c>
      <c r="T753" s="31" t="s">
        <v>2807</v>
      </c>
      <c r="U753" s="31" t="s">
        <v>554</v>
      </c>
      <c r="V753" s="31" t="s">
        <v>2816</v>
      </c>
      <c r="X753" s="42"/>
      <c r="Y753" s="43"/>
      <c r="Z753" s="42"/>
      <c r="AA753" s="5"/>
      <c r="AB753" s="43"/>
      <c r="AC753" s="44"/>
      <c r="AD753" s="7"/>
      <c r="AE753" s="7"/>
      <c r="AF753" s="6"/>
      <c r="AG753" s="7"/>
      <c r="AH753" s="5"/>
      <c r="AI753" s="9"/>
      <c r="AJ753" s="9"/>
      <c r="AK753" s="9"/>
      <c r="AL753" s="5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  <c r="EB753" s="9"/>
      <c r="EC753" s="9"/>
      <c r="ED753" s="9"/>
      <c r="EE753" s="9"/>
      <c r="EF753" s="9"/>
      <c r="EG753" s="9"/>
      <c r="EH753" s="9"/>
      <c r="EI753" s="9"/>
      <c r="EJ753" s="9"/>
      <c r="EK753" s="9"/>
      <c r="EL753" s="9"/>
      <c r="EM753" s="9"/>
      <c r="EN753" s="9"/>
      <c r="EO753" s="9"/>
      <c r="EP753" s="9"/>
      <c r="EQ753" s="9"/>
    </row>
    <row r="754" spans="2:147" ht="18.75">
      <c r="B754" s="13"/>
      <c r="C754" s="31"/>
      <c r="D754" s="32"/>
      <c r="E754" s="124" t="s">
        <v>5369</v>
      </c>
      <c r="F754" s="13"/>
      <c r="G754" s="125" t="s">
        <v>5329</v>
      </c>
      <c r="H754" s="125" t="s">
        <v>4668</v>
      </c>
      <c r="I754" s="125" t="s">
        <v>5989</v>
      </c>
      <c r="J754" s="126">
        <v>92582</v>
      </c>
      <c r="K754" s="13"/>
      <c r="M754" s="126" t="s">
        <v>3635</v>
      </c>
      <c r="N754" s="4">
        <v>182</v>
      </c>
      <c r="O754" s="130">
        <v>0.773</v>
      </c>
      <c r="P754" s="127">
        <v>41353</v>
      </c>
      <c r="Q754" s="127">
        <v>41764</v>
      </c>
      <c r="R754" s="126" t="s">
        <v>1871</v>
      </c>
      <c r="S754" s="126" t="s">
        <v>4697</v>
      </c>
      <c r="T754" s="126" t="s">
        <v>2223</v>
      </c>
      <c r="U754" s="31" t="s">
        <v>177</v>
      </c>
      <c r="V754" s="31" t="s">
        <v>4707</v>
      </c>
      <c r="X754" s="42"/>
      <c r="Y754" s="43"/>
      <c r="Z754" s="42"/>
      <c r="AA754" s="5"/>
      <c r="AB754" s="16"/>
      <c r="AC754" s="44"/>
      <c r="AD754" s="7"/>
      <c r="AE754" s="7"/>
      <c r="AF754" s="6"/>
      <c r="AG754" s="7"/>
      <c r="AH754" s="5"/>
      <c r="AI754" s="9"/>
      <c r="AJ754" s="9"/>
      <c r="AK754" s="9"/>
      <c r="AL754" s="5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  <c r="EB754" s="9"/>
      <c r="EC754" s="9"/>
      <c r="ED754" s="9"/>
      <c r="EE754" s="9"/>
      <c r="EF754" s="9"/>
      <c r="EG754" s="9"/>
      <c r="EH754" s="9"/>
      <c r="EI754" s="9"/>
      <c r="EJ754" s="9"/>
      <c r="EK754" s="9"/>
      <c r="EL754" s="9"/>
      <c r="EM754" s="9"/>
      <c r="EN754" s="9"/>
      <c r="EO754" s="9"/>
      <c r="EP754" s="9"/>
      <c r="EQ754" s="9"/>
    </row>
    <row r="755" spans="1:147" ht="18.75">
      <c r="A755" s="124"/>
      <c r="B755" s="31"/>
      <c r="D755" s="58"/>
      <c r="E755" s="32">
        <v>10076639</v>
      </c>
      <c r="G755" s="13" t="s">
        <v>3273</v>
      </c>
      <c r="H755" s="13" t="s">
        <v>3274</v>
      </c>
      <c r="I755" s="13" t="s">
        <v>3275</v>
      </c>
      <c r="L755" s="34"/>
      <c r="M755" s="31">
        <v>78745</v>
      </c>
      <c r="N755" s="100">
        <v>310</v>
      </c>
      <c r="O755" s="98">
        <v>18.2</v>
      </c>
      <c r="P755" s="57">
        <v>39356</v>
      </c>
      <c r="Q755" s="13"/>
      <c r="R755" s="92"/>
      <c r="S755" s="92" t="s">
        <v>3276</v>
      </c>
      <c r="T755" s="31" t="s">
        <v>3494</v>
      </c>
      <c r="U755" s="31" t="s">
        <v>554</v>
      </c>
      <c r="V755" s="92" t="s">
        <v>4072</v>
      </c>
      <c r="X755" s="42"/>
      <c r="Y755" s="43"/>
      <c r="Z755" s="42"/>
      <c r="AA755" s="5"/>
      <c r="AB755" s="16"/>
      <c r="AC755" s="44"/>
      <c r="AD755" s="7"/>
      <c r="AE755" s="7"/>
      <c r="AF755" s="35"/>
      <c r="AG755" s="7"/>
      <c r="AH755" s="5"/>
      <c r="AI755" s="9"/>
      <c r="AJ755" s="9"/>
      <c r="AK755" s="9"/>
      <c r="AL755" s="5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  <c r="EB755" s="9"/>
      <c r="EC755" s="9"/>
      <c r="ED755" s="9"/>
      <c r="EE755" s="9"/>
      <c r="EF755" s="9"/>
      <c r="EG755" s="9"/>
      <c r="EH755" s="9"/>
      <c r="EI755" s="9"/>
      <c r="EJ755" s="9"/>
      <c r="EK755" s="9"/>
      <c r="EL755" s="9"/>
      <c r="EM755" s="9"/>
      <c r="EN755" s="9"/>
      <c r="EO755" s="9"/>
      <c r="EP755" s="9"/>
      <c r="EQ755" s="9"/>
    </row>
    <row r="756" spans="1:147" ht="18.75">
      <c r="A756" s="124"/>
      <c r="B756" s="31"/>
      <c r="D756" s="32"/>
      <c r="E756" s="124">
        <v>10199593</v>
      </c>
      <c r="F756" s="13"/>
      <c r="G756" s="125" t="s">
        <v>1628</v>
      </c>
      <c r="H756" s="125" t="s">
        <v>1629</v>
      </c>
      <c r="I756" s="125" t="s">
        <v>2199</v>
      </c>
      <c r="J756" s="126">
        <v>3371362</v>
      </c>
      <c r="K756" s="13"/>
      <c r="M756" s="126" t="s">
        <v>2775</v>
      </c>
      <c r="N756" s="31">
        <v>272</v>
      </c>
      <c r="O756" s="130">
        <v>15.245</v>
      </c>
      <c r="P756" s="127">
        <v>39727</v>
      </c>
      <c r="Q756" s="127">
        <v>40102</v>
      </c>
      <c r="R756" s="31" t="s">
        <v>4076</v>
      </c>
      <c r="S756" s="126" t="s">
        <v>74</v>
      </c>
      <c r="T756" s="126" t="s">
        <v>3195</v>
      </c>
      <c r="U756" s="31" t="s">
        <v>3304</v>
      </c>
      <c r="V756" s="31" t="s">
        <v>187</v>
      </c>
      <c r="X756" s="42"/>
      <c r="Y756" s="43"/>
      <c r="Z756" s="42"/>
      <c r="AA756" s="5"/>
      <c r="AB756" s="43"/>
      <c r="AC756" s="44"/>
      <c r="AD756" s="7"/>
      <c r="AE756" s="7"/>
      <c r="AF756" s="35"/>
      <c r="AG756" s="7"/>
      <c r="AH756" s="5"/>
      <c r="AI756" s="9"/>
      <c r="AJ756" s="9"/>
      <c r="AK756" s="9"/>
      <c r="AL756" s="5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  <c r="EB756" s="9"/>
      <c r="EC756" s="9"/>
      <c r="ED756" s="9"/>
      <c r="EE756" s="9"/>
      <c r="EF756" s="9"/>
      <c r="EG756" s="9"/>
      <c r="EH756" s="9"/>
      <c r="EI756" s="9"/>
      <c r="EJ756" s="9"/>
      <c r="EK756" s="9"/>
      <c r="EL756" s="9"/>
      <c r="EM756" s="9"/>
      <c r="EN756" s="9"/>
      <c r="EO756" s="9"/>
      <c r="EP756" s="9"/>
      <c r="EQ756" s="9"/>
    </row>
    <row r="757" spans="2:147" ht="18.75">
      <c r="B757" s="13"/>
      <c r="C757" s="31"/>
      <c r="D757" s="32"/>
      <c r="E757" s="153">
        <v>11480851</v>
      </c>
      <c r="F757" s="154"/>
      <c r="G757" s="155" t="s">
        <v>5638</v>
      </c>
      <c r="H757" s="155" t="s">
        <v>5636</v>
      </c>
      <c r="I757" s="155" t="s">
        <v>5637</v>
      </c>
      <c r="J757" s="156">
        <v>5315337</v>
      </c>
      <c r="K757" s="154"/>
      <c r="L757" s="154"/>
      <c r="M757" s="156" t="s">
        <v>2775</v>
      </c>
      <c r="N757" s="157">
        <v>369</v>
      </c>
      <c r="O757" s="160">
        <v>34.7</v>
      </c>
      <c r="P757" s="158">
        <v>42405</v>
      </c>
      <c r="Q757" s="155"/>
      <c r="R757" s="156" t="s">
        <v>5251</v>
      </c>
      <c r="S757" s="156" t="s">
        <v>5676</v>
      </c>
      <c r="T757" s="156" t="s">
        <v>2223</v>
      </c>
      <c r="U757" s="156" t="s">
        <v>907</v>
      </c>
      <c r="V757" s="157" t="s">
        <v>5698</v>
      </c>
      <c r="X757" s="42"/>
      <c r="Y757" s="43"/>
      <c r="Z757" s="42"/>
      <c r="AA757" s="5"/>
      <c r="AB757" s="16"/>
      <c r="AC757" s="44"/>
      <c r="AD757" s="7"/>
      <c r="AE757" s="7"/>
      <c r="AF757" s="35"/>
      <c r="AG757" s="7"/>
      <c r="AH757" s="5"/>
      <c r="AI757" s="9"/>
      <c r="AJ757" s="9"/>
      <c r="AK757" s="9"/>
      <c r="AL757" s="5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  <c r="EB757" s="9"/>
      <c r="EC757" s="9"/>
      <c r="ED757" s="9"/>
      <c r="EE757" s="9"/>
      <c r="EF757" s="9"/>
      <c r="EG757" s="9"/>
      <c r="EH757" s="9"/>
      <c r="EI757" s="9"/>
      <c r="EJ757" s="9"/>
      <c r="EK757" s="9"/>
      <c r="EL757" s="9"/>
      <c r="EM757" s="9"/>
      <c r="EN757" s="9"/>
      <c r="EO757" s="9"/>
      <c r="EP757" s="9"/>
      <c r="EQ757" s="9"/>
    </row>
    <row r="758" spans="2:147" ht="18.75">
      <c r="B758" s="13"/>
      <c r="C758" s="31"/>
      <c r="D758" s="32"/>
      <c r="G758" s="13" t="s">
        <v>3694</v>
      </c>
      <c r="H758" s="13" t="s">
        <v>3695</v>
      </c>
      <c r="I758" s="13" t="s">
        <v>3696</v>
      </c>
      <c r="L758" s="13" t="s">
        <v>1796</v>
      </c>
      <c r="M758" s="31">
        <v>78749</v>
      </c>
      <c r="N758" s="40">
        <v>448</v>
      </c>
      <c r="O758" s="51">
        <v>27.75</v>
      </c>
      <c r="P758" s="30">
        <v>35235</v>
      </c>
      <c r="Q758" s="30">
        <v>35502</v>
      </c>
      <c r="R758" s="30"/>
      <c r="S758" s="31" t="s">
        <v>3697</v>
      </c>
      <c r="T758" s="31" t="s">
        <v>3081</v>
      </c>
      <c r="U758" s="31" t="s">
        <v>3304</v>
      </c>
      <c r="V758" s="31" t="s">
        <v>3522</v>
      </c>
      <c r="X758" s="42"/>
      <c r="Y758" s="43"/>
      <c r="Z758" s="42"/>
      <c r="AA758" s="5"/>
      <c r="AB758" s="16"/>
      <c r="AC758" s="44"/>
      <c r="AD758" s="7"/>
      <c r="AE758" s="7"/>
      <c r="AF758" s="35"/>
      <c r="AG758" s="7"/>
      <c r="AH758" s="5"/>
      <c r="AI758" s="9"/>
      <c r="AJ758" s="9"/>
      <c r="AK758" s="9"/>
      <c r="AL758" s="5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  <c r="EB758" s="9"/>
      <c r="EC758" s="9"/>
      <c r="ED758" s="9"/>
      <c r="EE758" s="9"/>
      <c r="EF758" s="9"/>
      <c r="EG758" s="9"/>
      <c r="EH758" s="9"/>
      <c r="EI758" s="9"/>
      <c r="EJ758" s="9"/>
      <c r="EK758" s="9"/>
      <c r="EL758" s="9"/>
      <c r="EM758" s="9"/>
      <c r="EN758" s="9"/>
      <c r="EO758" s="9"/>
      <c r="EP758" s="9"/>
      <c r="EQ758" s="9"/>
    </row>
    <row r="759" spans="2:147" ht="18.75">
      <c r="B759" s="13"/>
      <c r="C759" s="31"/>
      <c r="D759" s="32"/>
      <c r="E759" s="175" t="s">
        <v>414</v>
      </c>
      <c r="F759" s="157"/>
      <c r="G759" s="177" t="s">
        <v>412</v>
      </c>
      <c r="H759" s="177" t="s">
        <v>3214</v>
      </c>
      <c r="I759" s="177" t="s">
        <v>2296</v>
      </c>
      <c r="J759" s="164">
        <v>3312505</v>
      </c>
      <c r="K759" s="164"/>
      <c r="L759" s="177" t="s">
        <v>3215</v>
      </c>
      <c r="M759" s="171">
        <v>78748</v>
      </c>
      <c r="N759" s="157">
        <v>78</v>
      </c>
      <c r="O759" s="176">
        <v>8.02</v>
      </c>
      <c r="P759" s="173">
        <v>39263</v>
      </c>
      <c r="Q759" s="173">
        <v>39422</v>
      </c>
      <c r="R759" s="164"/>
      <c r="S759" s="164" t="s">
        <v>3216</v>
      </c>
      <c r="T759" s="157" t="s">
        <v>3217</v>
      </c>
      <c r="U759" s="157" t="s">
        <v>3304</v>
      </c>
      <c r="V759" s="164" t="s">
        <v>2258</v>
      </c>
      <c r="X759" s="42"/>
      <c r="Y759" s="43"/>
      <c r="Z759" s="42"/>
      <c r="AA759" s="5"/>
      <c r="AB759" s="43"/>
      <c r="AC759" s="44"/>
      <c r="AD759" s="7"/>
      <c r="AE759" s="7"/>
      <c r="AF759" s="35"/>
      <c r="AG759" s="7"/>
      <c r="AH759" s="5"/>
      <c r="AI759" s="9"/>
      <c r="AJ759" s="9"/>
      <c r="AK759" s="9"/>
      <c r="AL759" s="5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  <c r="EB759" s="9"/>
      <c r="EC759" s="9"/>
      <c r="ED759" s="9"/>
      <c r="EE759" s="9"/>
      <c r="EF759" s="9"/>
      <c r="EG759" s="9"/>
      <c r="EH759" s="9"/>
      <c r="EI759" s="9"/>
      <c r="EJ759" s="9"/>
      <c r="EK759" s="9"/>
      <c r="EL759" s="9"/>
      <c r="EM759" s="9"/>
      <c r="EN759" s="9"/>
      <c r="EO759" s="9"/>
      <c r="EP759" s="9"/>
      <c r="EQ759" s="9"/>
    </row>
    <row r="760" spans="2:147" ht="18.75">
      <c r="B760" s="13"/>
      <c r="C760" s="31"/>
      <c r="D760" s="32"/>
      <c r="E760" s="56" t="s">
        <v>415</v>
      </c>
      <c r="G760" s="55" t="s">
        <v>413</v>
      </c>
      <c r="H760" s="55" t="s">
        <v>3218</v>
      </c>
      <c r="I760" s="55" t="s">
        <v>2297</v>
      </c>
      <c r="J760" s="92">
        <v>3312506</v>
      </c>
      <c r="K760" s="92"/>
      <c r="L760" s="55" t="s">
        <v>1421</v>
      </c>
      <c r="M760" s="91">
        <v>78748</v>
      </c>
      <c r="N760" s="31">
        <v>18</v>
      </c>
      <c r="O760" s="98">
        <v>3.4</v>
      </c>
      <c r="P760" s="57">
        <v>39263</v>
      </c>
      <c r="Q760" s="57">
        <v>39422</v>
      </c>
      <c r="R760" s="92"/>
      <c r="S760" s="92" t="s">
        <v>3216</v>
      </c>
      <c r="T760" s="31" t="s">
        <v>3217</v>
      </c>
      <c r="U760" s="4" t="s">
        <v>3304</v>
      </c>
      <c r="V760" s="92" t="s">
        <v>2258</v>
      </c>
      <c r="X760" s="42"/>
      <c r="Y760" s="43"/>
      <c r="Z760" s="42"/>
      <c r="AA760" s="5"/>
      <c r="AB760" s="16"/>
      <c r="AC760" s="44"/>
      <c r="AD760" s="7"/>
      <c r="AE760" s="7"/>
      <c r="AF760" s="35"/>
      <c r="AG760" s="7"/>
      <c r="AH760" s="5"/>
      <c r="AI760" s="9"/>
      <c r="AJ760" s="9"/>
      <c r="AK760" s="9"/>
      <c r="AL760" s="5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  <c r="EB760" s="9"/>
      <c r="EC760" s="9"/>
      <c r="ED760" s="9"/>
      <c r="EE760" s="9"/>
      <c r="EF760" s="9"/>
      <c r="EG760" s="9"/>
      <c r="EH760" s="9"/>
      <c r="EI760" s="9"/>
      <c r="EJ760" s="9"/>
      <c r="EK760" s="9"/>
      <c r="EL760" s="9"/>
      <c r="EM760" s="9"/>
      <c r="EN760" s="9"/>
      <c r="EO760" s="9"/>
      <c r="EP760" s="9"/>
      <c r="EQ760" s="9"/>
    </row>
    <row r="761" spans="1:147" ht="18.75">
      <c r="A761" s="124"/>
      <c r="B761" s="13"/>
      <c r="C761" s="125"/>
      <c r="D761" s="32"/>
      <c r="E761" s="58">
        <v>253299</v>
      </c>
      <c r="G761" s="54" t="s">
        <v>2450</v>
      </c>
      <c r="H761" s="54" t="s">
        <v>3588</v>
      </c>
      <c r="I761" s="13" t="s">
        <v>1931</v>
      </c>
      <c r="J761" s="31">
        <v>741585</v>
      </c>
      <c r="L761" s="54" t="s">
        <v>2451</v>
      </c>
      <c r="M761" s="31">
        <v>78701</v>
      </c>
      <c r="N761" s="91">
        <v>94</v>
      </c>
      <c r="O761" s="98">
        <v>1.2570000000000001</v>
      </c>
      <c r="P761" s="57">
        <v>38468</v>
      </c>
      <c r="Q761" s="57">
        <v>38657</v>
      </c>
      <c r="R761" s="31" t="s">
        <v>1149</v>
      </c>
      <c r="S761" s="31" t="s">
        <v>3426</v>
      </c>
      <c r="T761" s="31" t="s">
        <v>3427</v>
      </c>
      <c r="U761" s="4" t="s">
        <v>3304</v>
      </c>
      <c r="V761" s="31" t="s">
        <v>3016</v>
      </c>
      <c r="X761" s="42"/>
      <c r="Y761" s="43"/>
      <c r="Z761" s="42"/>
      <c r="AA761" s="5"/>
      <c r="AB761" s="16"/>
      <c r="AC761" s="44"/>
      <c r="AD761" s="7"/>
      <c r="AE761" s="7"/>
      <c r="AF761" s="35"/>
      <c r="AG761" s="7"/>
      <c r="AH761" s="5"/>
      <c r="AI761" s="9"/>
      <c r="AJ761" s="9"/>
      <c r="AK761" s="9"/>
      <c r="AL761" s="5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  <c r="EB761" s="9"/>
      <c r="EC761" s="9"/>
      <c r="ED761" s="9"/>
      <c r="EE761" s="9"/>
      <c r="EF761" s="9"/>
      <c r="EG761" s="9"/>
      <c r="EH761" s="9"/>
      <c r="EI761" s="9"/>
      <c r="EJ761" s="9"/>
      <c r="EK761" s="9"/>
      <c r="EL761" s="9"/>
      <c r="EM761" s="9"/>
      <c r="EN761" s="9"/>
      <c r="EO761" s="9"/>
      <c r="EP761" s="9"/>
      <c r="EQ761" s="9"/>
    </row>
    <row r="762" spans="2:147" ht="18.75">
      <c r="B762" s="124"/>
      <c r="C762" s="31"/>
      <c r="D762" s="32"/>
      <c r="G762" s="13" t="s">
        <v>3082</v>
      </c>
      <c r="H762" s="13" t="s">
        <v>1533</v>
      </c>
      <c r="I762" s="13" t="s">
        <v>1534</v>
      </c>
      <c r="L762" s="13" t="s">
        <v>1797</v>
      </c>
      <c r="M762" s="31">
        <v>78758</v>
      </c>
      <c r="N762" s="40">
        <v>130</v>
      </c>
      <c r="O762" s="51">
        <v>2.5</v>
      </c>
      <c r="P762" s="30">
        <v>34816</v>
      </c>
      <c r="Q762" s="30">
        <v>35174</v>
      </c>
      <c r="R762" s="30"/>
      <c r="S762" s="31" t="s">
        <v>3083</v>
      </c>
      <c r="T762" s="31" t="s">
        <v>3084</v>
      </c>
      <c r="U762" s="31" t="s">
        <v>3304</v>
      </c>
      <c r="V762" s="31" t="s">
        <v>3518</v>
      </c>
      <c r="X762" s="42"/>
      <c r="Y762" s="43"/>
      <c r="Z762" s="42"/>
      <c r="AA762" s="5"/>
      <c r="AB762" s="16"/>
      <c r="AC762" s="44"/>
      <c r="AD762" s="7"/>
      <c r="AE762" s="7"/>
      <c r="AF762" s="35"/>
      <c r="AG762" s="7"/>
      <c r="AH762" s="5"/>
      <c r="AI762" s="9"/>
      <c r="AJ762" s="9"/>
      <c r="AK762" s="9"/>
      <c r="AL762" s="5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  <c r="EB762" s="9"/>
      <c r="EC762" s="9"/>
      <c r="ED762" s="9"/>
      <c r="EE762" s="9"/>
      <c r="EF762" s="9"/>
      <c r="EG762" s="9"/>
      <c r="EH762" s="9"/>
      <c r="EI762" s="9"/>
      <c r="EJ762" s="9"/>
      <c r="EK762" s="9"/>
      <c r="EL762" s="9"/>
      <c r="EM762" s="9"/>
      <c r="EN762" s="9"/>
      <c r="EO762" s="9"/>
      <c r="EP762" s="9"/>
      <c r="EQ762" s="9"/>
    </row>
    <row r="763" spans="3:147" ht="18.75">
      <c r="C763" s="31"/>
      <c r="D763" s="32"/>
      <c r="E763" s="153">
        <v>10869449</v>
      </c>
      <c r="F763" s="154"/>
      <c r="G763" s="155" t="s">
        <v>4529</v>
      </c>
      <c r="H763" s="155" t="s">
        <v>5273</v>
      </c>
      <c r="I763" s="155" t="s">
        <v>4528</v>
      </c>
      <c r="J763" s="156">
        <v>589454</v>
      </c>
      <c r="K763" s="154"/>
      <c r="L763" s="154"/>
      <c r="M763" s="156" t="s">
        <v>532</v>
      </c>
      <c r="N763" s="157">
        <v>104</v>
      </c>
      <c r="O763" s="160">
        <v>0.7072</v>
      </c>
      <c r="P763" s="158">
        <v>41254</v>
      </c>
      <c r="Q763" s="158">
        <v>41424</v>
      </c>
      <c r="R763" s="157" t="s">
        <v>1871</v>
      </c>
      <c r="S763" s="156" t="s">
        <v>2134</v>
      </c>
      <c r="T763" s="156" t="s">
        <v>2222</v>
      </c>
      <c r="U763" s="31" t="s">
        <v>3304</v>
      </c>
      <c r="V763" s="157" t="s">
        <v>4636</v>
      </c>
      <c r="X763" s="42"/>
      <c r="Y763" s="43"/>
      <c r="Z763" s="42"/>
      <c r="AA763" s="5"/>
      <c r="AB763" s="16"/>
      <c r="AC763" s="44"/>
      <c r="AD763" s="7"/>
      <c r="AE763" s="7"/>
      <c r="AF763" s="35"/>
      <c r="AG763" s="7"/>
      <c r="AH763" s="5"/>
      <c r="AI763" s="9"/>
      <c r="AJ763" s="9"/>
      <c r="AK763" s="9"/>
      <c r="AL763" s="5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  <c r="EB763" s="9"/>
      <c r="EC763" s="9"/>
      <c r="ED763" s="9"/>
      <c r="EE763" s="9"/>
      <c r="EF763" s="9"/>
      <c r="EG763" s="9"/>
      <c r="EH763" s="9"/>
      <c r="EI763" s="9"/>
      <c r="EJ763" s="9"/>
      <c r="EK763" s="9"/>
      <c r="EL763" s="9"/>
      <c r="EM763" s="9"/>
      <c r="EN763" s="9"/>
      <c r="EO763" s="9"/>
      <c r="EP763" s="9"/>
      <c r="EQ763" s="9"/>
    </row>
    <row r="764" spans="2:147" ht="18.75">
      <c r="B764" s="13"/>
      <c r="C764" s="31"/>
      <c r="D764" s="32"/>
      <c r="E764" s="32">
        <v>166977</v>
      </c>
      <c r="G764" s="13" t="s">
        <v>4198</v>
      </c>
      <c r="H764" s="13" t="s">
        <v>1755</v>
      </c>
      <c r="I764" s="13" t="s">
        <v>2524</v>
      </c>
      <c r="L764" s="13" t="s">
        <v>1798</v>
      </c>
      <c r="M764" s="31">
        <v>78729</v>
      </c>
      <c r="N764" s="40">
        <v>271</v>
      </c>
      <c r="O764" s="51">
        <v>12.179</v>
      </c>
      <c r="P764" s="30">
        <v>36794</v>
      </c>
      <c r="Q764" s="30">
        <v>36894</v>
      </c>
      <c r="R764" s="30"/>
      <c r="S764" s="31" t="s">
        <v>3091</v>
      </c>
      <c r="T764" s="31" t="s">
        <v>4199</v>
      </c>
      <c r="U764" s="31" t="s">
        <v>2049</v>
      </c>
      <c r="V764" s="31" t="s">
        <v>1753</v>
      </c>
      <c r="X764" s="42"/>
      <c r="Y764" s="43"/>
      <c r="Z764" s="42"/>
      <c r="AA764" s="5"/>
      <c r="AB764" s="16"/>
      <c r="AC764" s="44"/>
      <c r="AD764" s="7"/>
      <c r="AE764" s="7"/>
      <c r="AF764" s="35"/>
      <c r="AG764" s="7"/>
      <c r="AH764" s="5"/>
      <c r="AI764" s="9"/>
      <c r="AJ764" s="9"/>
      <c r="AK764" s="9"/>
      <c r="AL764" s="5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  <c r="EB764" s="9"/>
      <c r="EC764" s="9"/>
      <c r="ED764" s="9"/>
      <c r="EE764" s="9"/>
      <c r="EF764" s="9"/>
      <c r="EG764" s="9"/>
      <c r="EH764" s="9"/>
      <c r="EI764" s="9"/>
      <c r="EJ764" s="9"/>
      <c r="EK764" s="9"/>
      <c r="EL764" s="9"/>
      <c r="EM764" s="9"/>
      <c r="EN764" s="9"/>
      <c r="EO764" s="9"/>
      <c r="EP764" s="9"/>
      <c r="EQ764" s="9"/>
    </row>
    <row r="765" spans="2:147" ht="18.75">
      <c r="B765" s="124"/>
      <c r="C765" s="31"/>
      <c r="D765" s="32"/>
      <c r="E765" s="124" t="s">
        <v>5860</v>
      </c>
      <c r="F765" s="13"/>
      <c r="G765" s="125" t="s">
        <v>5853</v>
      </c>
      <c r="H765" s="125" t="s">
        <v>4604</v>
      </c>
      <c r="I765" s="125" t="s">
        <v>4531</v>
      </c>
      <c r="J765" s="126">
        <v>624290</v>
      </c>
      <c r="K765" s="13"/>
      <c r="M765" s="126" t="s">
        <v>3635</v>
      </c>
      <c r="N765" s="31">
        <v>216</v>
      </c>
      <c r="O765" s="130">
        <v>0.81</v>
      </c>
      <c r="P765" s="127">
        <v>41264</v>
      </c>
      <c r="Q765" s="127">
        <v>41843</v>
      </c>
      <c r="R765" s="13" t="s">
        <v>4463</v>
      </c>
      <c r="S765" s="126" t="s">
        <v>4586</v>
      </c>
      <c r="T765" s="126" t="s">
        <v>4153</v>
      </c>
      <c r="U765" s="31" t="s">
        <v>177</v>
      </c>
      <c r="V765" s="31" t="s">
        <v>4636</v>
      </c>
      <c r="X765" s="42"/>
      <c r="Y765" s="43"/>
      <c r="Z765" s="42"/>
      <c r="AA765" s="5"/>
      <c r="AB765" s="16"/>
      <c r="AC765" s="44"/>
      <c r="AD765" s="7"/>
      <c r="AE765" s="7"/>
      <c r="AF765" s="35"/>
      <c r="AG765" s="7"/>
      <c r="AH765" s="5"/>
      <c r="AI765" s="9"/>
      <c r="AJ765" s="9"/>
      <c r="AK765" s="9"/>
      <c r="AL765" s="5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  <c r="EB765" s="9"/>
      <c r="EC765" s="9"/>
      <c r="ED765" s="9"/>
      <c r="EE765" s="9"/>
      <c r="EF765" s="9"/>
      <c r="EG765" s="9"/>
      <c r="EH765" s="9"/>
      <c r="EI765" s="9"/>
      <c r="EJ765" s="9"/>
      <c r="EK765" s="9"/>
      <c r="EL765" s="9"/>
      <c r="EM765" s="9"/>
      <c r="EN765" s="9"/>
      <c r="EO765" s="9"/>
      <c r="EP765" s="9"/>
      <c r="EQ765" s="9"/>
    </row>
    <row r="766" spans="2:147" ht="18.75">
      <c r="B766" s="32"/>
      <c r="C766" s="31"/>
      <c r="D766" s="13"/>
      <c r="E766" s="124">
        <v>11387429</v>
      </c>
      <c r="F766" s="13"/>
      <c r="G766" s="125" t="s">
        <v>5468</v>
      </c>
      <c r="H766" s="125" t="s">
        <v>5524</v>
      </c>
      <c r="I766" s="125" t="s">
        <v>5467</v>
      </c>
      <c r="J766" s="126">
        <v>214458</v>
      </c>
      <c r="K766" s="13"/>
      <c r="M766" s="126" t="s">
        <v>34</v>
      </c>
      <c r="N766" s="126">
        <v>25</v>
      </c>
      <c r="O766" s="130">
        <v>5.92</v>
      </c>
      <c r="P766" s="127">
        <v>42202</v>
      </c>
      <c r="Q766" s="127">
        <v>42445</v>
      </c>
      <c r="R766" s="126" t="s">
        <v>1871</v>
      </c>
      <c r="S766" s="126" t="s">
        <v>5525</v>
      </c>
      <c r="T766" s="126" t="s">
        <v>5357</v>
      </c>
      <c r="U766" s="126" t="s">
        <v>906</v>
      </c>
      <c r="V766" s="31" t="s">
        <v>5568</v>
      </c>
      <c r="X766" s="42"/>
      <c r="Y766" s="7"/>
      <c r="Z766" s="42"/>
      <c r="AA766" s="5"/>
      <c r="AB766" s="16"/>
      <c r="AC766" s="44"/>
      <c r="AD766" s="7"/>
      <c r="AE766" s="7"/>
      <c r="AF766" s="35"/>
      <c r="AG766" s="7"/>
      <c r="AH766" s="5"/>
      <c r="AI766" s="9"/>
      <c r="AJ766" s="9"/>
      <c r="AK766" s="9"/>
      <c r="AL766" s="5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  <c r="EB766" s="9"/>
      <c r="EC766" s="9"/>
      <c r="ED766" s="9"/>
      <c r="EE766" s="9"/>
      <c r="EF766" s="9"/>
      <c r="EG766" s="9"/>
      <c r="EH766" s="9"/>
      <c r="EI766" s="9"/>
      <c r="EJ766" s="9"/>
      <c r="EK766" s="9"/>
      <c r="EL766" s="9"/>
      <c r="EM766" s="9"/>
      <c r="EN766" s="9"/>
      <c r="EO766" s="9"/>
      <c r="EP766" s="9"/>
      <c r="EQ766" s="9"/>
    </row>
    <row r="767" spans="2:147" ht="18.75">
      <c r="B767" s="13"/>
      <c r="C767" s="31"/>
      <c r="D767" s="32"/>
      <c r="G767" s="13" t="s">
        <v>3085</v>
      </c>
      <c r="H767" s="13" t="s">
        <v>3086</v>
      </c>
      <c r="I767" s="13" t="s">
        <v>3087</v>
      </c>
      <c r="L767" s="13" t="s">
        <v>1799</v>
      </c>
      <c r="M767" s="31">
        <v>78759</v>
      </c>
      <c r="N767" s="40">
        <v>267</v>
      </c>
      <c r="O767" s="51">
        <v>23.7</v>
      </c>
      <c r="P767" s="30">
        <v>29952</v>
      </c>
      <c r="Q767" s="30">
        <v>31564</v>
      </c>
      <c r="R767" s="30"/>
      <c r="S767" s="31" t="s">
        <v>51</v>
      </c>
      <c r="T767" s="31" t="s">
        <v>52</v>
      </c>
      <c r="U767" s="31" t="s">
        <v>3304</v>
      </c>
      <c r="V767" s="31" t="s">
        <v>53</v>
      </c>
      <c r="X767" s="42"/>
      <c r="Y767" s="43"/>
      <c r="Z767" s="42"/>
      <c r="AA767" s="5"/>
      <c r="AB767" s="16"/>
      <c r="AC767" s="44"/>
      <c r="AD767" s="7"/>
      <c r="AE767" s="7"/>
      <c r="AF767" s="35"/>
      <c r="AG767" s="7"/>
      <c r="AH767" s="5"/>
      <c r="AI767" s="9"/>
      <c r="AJ767" s="9"/>
      <c r="AK767" s="9"/>
      <c r="AL767" s="5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  <c r="EB767" s="9"/>
      <c r="EC767" s="9"/>
      <c r="ED767" s="9"/>
      <c r="EE767" s="9"/>
      <c r="EF767" s="9"/>
      <c r="EG767" s="9"/>
      <c r="EH767" s="9"/>
      <c r="EI767" s="9"/>
      <c r="EJ767" s="9"/>
      <c r="EK767" s="9"/>
      <c r="EL767" s="9"/>
      <c r="EM767" s="9"/>
      <c r="EN767" s="9"/>
      <c r="EO767" s="9"/>
      <c r="EP767" s="9"/>
      <c r="EQ767" s="9"/>
    </row>
    <row r="768" spans="2:147" ht="18.75">
      <c r="B768" s="13"/>
      <c r="C768" s="31"/>
      <c r="D768" s="32"/>
      <c r="E768" s="32">
        <v>10082111</v>
      </c>
      <c r="G768" s="13" t="s">
        <v>714</v>
      </c>
      <c r="H768" s="13" t="s">
        <v>4281</v>
      </c>
      <c r="I768" s="13" t="s">
        <v>4282</v>
      </c>
      <c r="J768" s="31">
        <v>3324846</v>
      </c>
      <c r="L768" s="57"/>
      <c r="M768" s="31" t="s">
        <v>4283</v>
      </c>
      <c r="N768" s="31">
        <v>224</v>
      </c>
      <c r="O768" s="51">
        <v>22.5</v>
      </c>
      <c r="P768" s="57">
        <v>39372</v>
      </c>
      <c r="Q768" s="57">
        <v>39650</v>
      </c>
      <c r="R768" s="92" t="s">
        <v>2012</v>
      </c>
      <c r="S768" s="92" t="s">
        <v>1519</v>
      </c>
      <c r="T768" s="31" t="s">
        <v>1520</v>
      </c>
      <c r="U768" s="4" t="s">
        <v>3304</v>
      </c>
      <c r="V768" s="31" t="s">
        <v>2291</v>
      </c>
      <c r="X768" s="42"/>
      <c r="Y768" s="43"/>
      <c r="Z768" s="42"/>
      <c r="AA768" s="5"/>
      <c r="AB768" s="16"/>
      <c r="AC768" s="44"/>
      <c r="AD768" s="7"/>
      <c r="AE768" s="7"/>
      <c r="AF768" s="35"/>
      <c r="AG768" s="7"/>
      <c r="AH768" s="5"/>
      <c r="AI768" s="9"/>
      <c r="AJ768" s="9"/>
      <c r="AK768" s="9"/>
      <c r="AL768" s="5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  <c r="EB768" s="9"/>
      <c r="EC768" s="9"/>
      <c r="ED768" s="9"/>
      <c r="EE768" s="9"/>
      <c r="EF768" s="9"/>
      <c r="EG768" s="9"/>
      <c r="EH768" s="9"/>
      <c r="EI768" s="9"/>
      <c r="EJ768" s="9"/>
      <c r="EK768" s="9"/>
      <c r="EL768" s="9"/>
      <c r="EM768" s="9"/>
      <c r="EN768" s="9"/>
      <c r="EO768" s="9"/>
      <c r="EP768" s="9"/>
      <c r="EQ768" s="9"/>
    </row>
    <row r="769" spans="2:147" ht="18.75">
      <c r="B769" s="13"/>
      <c r="C769" s="31"/>
      <c r="D769" s="32"/>
      <c r="G769" s="13" t="s">
        <v>54</v>
      </c>
      <c r="H769" s="13" t="s">
        <v>4300</v>
      </c>
      <c r="I769" s="13" t="s">
        <v>4301</v>
      </c>
      <c r="L769" s="13" t="s">
        <v>1878</v>
      </c>
      <c r="M769" s="31">
        <v>78727</v>
      </c>
      <c r="N769" s="40">
        <v>1866</v>
      </c>
      <c r="O769" s="51">
        <v>117.8</v>
      </c>
      <c r="P769" s="30">
        <v>35006</v>
      </c>
      <c r="Q769" s="30">
        <v>35191</v>
      </c>
      <c r="R769" s="30"/>
      <c r="S769" s="31" t="s">
        <v>55</v>
      </c>
      <c r="T769" s="31" t="s">
        <v>56</v>
      </c>
      <c r="U769" s="31" t="s">
        <v>3304</v>
      </c>
      <c r="V769" s="31" t="s">
        <v>3520</v>
      </c>
      <c r="X769" s="42"/>
      <c r="Y769" s="43"/>
      <c r="Z769" s="42"/>
      <c r="AA769" s="5"/>
      <c r="AB769" s="16"/>
      <c r="AC769" s="44"/>
      <c r="AD769" s="7"/>
      <c r="AE769" s="7"/>
      <c r="AF769" s="35"/>
      <c r="AG769" s="7"/>
      <c r="AH769" s="5"/>
      <c r="AI769" s="9"/>
      <c r="AJ769" s="9"/>
      <c r="AK769" s="9"/>
      <c r="AL769" s="5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  <c r="EB769" s="9"/>
      <c r="EC769" s="9"/>
      <c r="ED769" s="9"/>
      <c r="EE769" s="9"/>
      <c r="EF769" s="9"/>
      <c r="EG769" s="9"/>
      <c r="EH769" s="9"/>
      <c r="EI769" s="9"/>
      <c r="EJ769" s="9"/>
      <c r="EK769" s="9"/>
      <c r="EL769" s="9"/>
      <c r="EM769" s="9"/>
      <c r="EN769" s="9"/>
      <c r="EO769" s="9"/>
      <c r="EP769" s="9"/>
      <c r="EQ769" s="9"/>
    </row>
    <row r="770" spans="2:147" ht="18.75">
      <c r="B770" s="13"/>
      <c r="C770" s="31"/>
      <c r="D770" s="32"/>
      <c r="E770" s="124" t="s">
        <v>2940</v>
      </c>
      <c r="F770" s="13"/>
      <c r="G770" s="125" t="s">
        <v>3653</v>
      </c>
      <c r="H770" s="125" t="s">
        <v>2939</v>
      </c>
      <c r="I770" s="125" t="s">
        <v>3717</v>
      </c>
      <c r="J770" s="126">
        <v>3327192</v>
      </c>
      <c r="K770" s="126"/>
      <c r="L770" s="125"/>
      <c r="M770" s="126" t="s">
        <v>562</v>
      </c>
      <c r="N770" s="126">
        <v>298</v>
      </c>
      <c r="O770" s="130">
        <v>14.25</v>
      </c>
      <c r="P770" s="127">
        <v>39769</v>
      </c>
      <c r="Q770" s="127" t="s">
        <v>2251</v>
      </c>
      <c r="R770" s="126" t="s">
        <v>4328</v>
      </c>
      <c r="S770" s="126" t="s">
        <v>3501</v>
      </c>
      <c r="T770" s="31" t="s">
        <v>3502</v>
      </c>
      <c r="U770" s="31" t="s">
        <v>3304</v>
      </c>
      <c r="V770" s="31" t="s">
        <v>266</v>
      </c>
      <c r="X770" s="42"/>
      <c r="Y770" s="7"/>
      <c r="Z770" s="42"/>
      <c r="AA770" s="5"/>
      <c r="AB770" s="43"/>
      <c r="AC770" s="44"/>
      <c r="AD770" s="7"/>
      <c r="AE770" s="7"/>
      <c r="AF770" s="35"/>
      <c r="AG770" s="7"/>
      <c r="AH770" s="5"/>
      <c r="AI770" s="9"/>
      <c r="AJ770" s="9"/>
      <c r="AK770" s="9"/>
      <c r="AL770" s="5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  <c r="EB770" s="9"/>
      <c r="EC770" s="9"/>
      <c r="ED770" s="9"/>
      <c r="EE770" s="9"/>
      <c r="EF770" s="9"/>
      <c r="EG770" s="9"/>
      <c r="EH770" s="9"/>
      <c r="EI770" s="9"/>
      <c r="EJ770" s="9"/>
      <c r="EK770" s="9"/>
      <c r="EL770" s="9"/>
      <c r="EM770" s="9"/>
      <c r="EN770" s="9"/>
      <c r="EO770" s="9"/>
      <c r="EP770" s="9"/>
      <c r="EQ770" s="9"/>
    </row>
    <row r="771" spans="2:147" ht="18.75">
      <c r="B771" s="13"/>
      <c r="C771" s="31"/>
      <c r="D771" s="32"/>
      <c r="E771" s="124">
        <v>11030256</v>
      </c>
      <c r="F771" s="13"/>
      <c r="G771" s="125" t="s">
        <v>4819</v>
      </c>
      <c r="H771" s="125" t="s">
        <v>4868</v>
      </c>
      <c r="I771" s="125" t="s">
        <v>4818</v>
      </c>
      <c r="J771" s="126">
        <v>3074140</v>
      </c>
      <c r="K771" s="125"/>
      <c r="M771" s="126" t="s">
        <v>4283</v>
      </c>
      <c r="N771" s="31">
        <v>112</v>
      </c>
      <c r="O771" s="130">
        <v>18.014</v>
      </c>
      <c r="P771" s="127">
        <v>41557</v>
      </c>
      <c r="Q771" s="127">
        <v>41806</v>
      </c>
      <c r="R771" s="126" t="s">
        <v>4463</v>
      </c>
      <c r="S771" s="126" t="s">
        <v>4867</v>
      </c>
      <c r="T771" s="126" t="s">
        <v>2235</v>
      </c>
      <c r="U771" s="31" t="s">
        <v>906</v>
      </c>
      <c r="V771" s="31" t="s">
        <v>4919</v>
      </c>
      <c r="X771" s="42"/>
      <c r="Y771" s="7"/>
      <c r="Z771" s="42"/>
      <c r="AA771" s="5"/>
      <c r="AB771" s="43"/>
      <c r="AC771" s="44"/>
      <c r="AD771" s="7"/>
      <c r="AE771" s="7"/>
      <c r="AF771" s="35"/>
      <c r="AG771" s="7"/>
      <c r="AH771" s="5"/>
      <c r="AI771" s="9"/>
      <c r="AJ771" s="9"/>
      <c r="AK771" s="9"/>
      <c r="AL771" s="5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  <c r="EB771" s="9"/>
      <c r="EC771" s="9"/>
      <c r="ED771" s="9"/>
      <c r="EE771" s="9"/>
      <c r="EF771" s="9"/>
      <c r="EG771" s="9"/>
      <c r="EH771" s="9"/>
      <c r="EI771" s="9"/>
      <c r="EJ771" s="9"/>
      <c r="EK771" s="9"/>
      <c r="EL771" s="9"/>
      <c r="EM771" s="9"/>
      <c r="EN771" s="9"/>
      <c r="EO771" s="9"/>
      <c r="EP771" s="9"/>
      <c r="EQ771" s="9"/>
    </row>
    <row r="772" spans="3:147" ht="18.75">
      <c r="C772" s="122"/>
      <c r="D772" s="32"/>
      <c r="G772" s="13" t="s">
        <v>57</v>
      </c>
      <c r="H772" s="13" t="s">
        <v>2180</v>
      </c>
      <c r="I772" s="13" t="s">
        <v>2181</v>
      </c>
      <c r="L772" s="13" t="s">
        <v>1879</v>
      </c>
      <c r="M772" s="7">
        <v>78728</v>
      </c>
      <c r="N772" s="40">
        <v>284</v>
      </c>
      <c r="O772" s="51">
        <v>12.25</v>
      </c>
      <c r="P772" s="30">
        <v>34354</v>
      </c>
      <c r="Q772" s="30">
        <v>34500</v>
      </c>
      <c r="R772" s="30"/>
      <c r="S772" s="31" t="s">
        <v>4306</v>
      </c>
      <c r="T772" s="31" t="s">
        <v>2881</v>
      </c>
      <c r="U772" s="31" t="s">
        <v>3304</v>
      </c>
      <c r="V772" s="31" t="s">
        <v>3513</v>
      </c>
      <c r="X772" s="42"/>
      <c r="Y772" s="7"/>
      <c r="Z772" s="42"/>
      <c r="AA772" s="5"/>
      <c r="AB772" s="43"/>
      <c r="AC772" s="44"/>
      <c r="AD772" s="7"/>
      <c r="AE772" s="7"/>
      <c r="AF772" s="35"/>
      <c r="AG772" s="7"/>
      <c r="AH772" s="5"/>
      <c r="AI772" s="9"/>
      <c r="AJ772" s="9"/>
      <c r="AK772" s="9"/>
      <c r="AL772" s="5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  <c r="EB772" s="9"/>
      <c r="EC772" s="9"/>
      <c r="ED772" s="9"/>
      <c r="EE772" s="9"/>
      <c r="EF772" s="9"/>
      <c r="EG772" s="9"/>
      <c r="EH772" s="9"/>
      <c r="EI772" s="9"/>
      <c r="EJ772" s="9"/>
      <c r="EK772" s="9"/>
      <c r="EL772" s="9"/>
      <c r="EM772" s="9"/>
      <c r="EN772" s="9"/>
      <c r="EO772" s="9"/>
      <c r="EP772" s="9"/>
      <c r="EQ772" s="9"/>
    </row>
    <row r="773" spans="2:147" ht="18.75">
      <c r="B773" s="13"/>
      <c r="C773" s="31"/>
      <c r="D773" s="32"/>
      <c r="E773" s="32">
        <v>172512</v>
      </c>
      <c r="G773" s="13" t="s">
        <v>1260</v>
      </c>
      <c r="H773" s="13" t="s">
        <v>1079</v>
      </c>
      <c r="I773" s="13" t="s">
        <v>133</v>
      </c>
      <c r="L773" s="13" t="s">
        <v>134</v>
      </c>
      <c r="M773" s="31">
        <v>78749</v>
      </c>
      <c r="N773" s="40">
        <v>300</v>
      </c>
      <c r="O773" s="51">
        <v>25.7</v>
      </c>
      <c r="P773" s="30">
        <v>36985</v>
      </c>
      <c r="Q773" s="30" t="s">
        <v>3581</v>
      </c>
      <c r="R773" s="31" t="s">
        <v>742</v>
      </c>
      <c r="S773" s="31" t="s">
        <v>1261</v>
      </c>
      <c r="T773" s="31" t="s">
        <v>1262</v>
      </c>
      <c r="U773" s="31" t="s">
        <v>3304</v>
      </c>
      <c r="V773" s="31" t="s">
        <v>1082</v>
      </c>
      <c r="X773" s="42"/>
      <c r="Y773" s="7"/>
      <c r="Z773" s="42"/>
      <c r="AA773" s="5"/>
      <c r="AB773" s="43"/>
      <c r="AC773" s="44"/>
      <c r="AD773" s="7"/>
      <c r="AE773" s="7"/>
      <c r="AF773" s="35"/>
      <c r="AG773" s="7"/>
      <c r="AH773" s="5"/>
      <c r="AI773" s="9"/>
      <c r="AJ773" s="9"/>
      <c r="AK773" s="9"/>
      <c r="AL773" s="5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  <c r="EB773" s="9"/>
      <c r="EC773" s="9"/>
      <c r="ED773" s="9"/>
      <c r="EE773" s="9"/>
      <c r="EF773" s="9"/>
      <c r="EG773" s="9"/>
      <c r="EH773" s="9"/>
      <c r="EI773" s="9"/>
      <c r="EJ773" s="9"/>
      <c r="EK773" s="9"/>
      <c r="EL773" s="9"/>
      <c r="EM773" s="9"/>
      <c r="EN773" s="9"/>
      <c r="EO773" s="9"/>
      <c r="EP773" s="9"/>
      <c r="EQ773" s="9"/>
    </row>
    <row r="774" spans="2:147" ht="18.75">
      <c r="B774" s="13"/>
      <c r="C774" s="31"/>
      <c r="D774" s="32"/>
      <c r="E774" s="32">
        <v>10064586</v>
      </c>
      <c r="G774" s="13" t="s">
        <v>3640</v>
      </c>
      <c r="H774" s="13" t="s">
        <v>3641</v>
      </c>
      <c r="I774" s="13" t="s">
        <v>3642</v>
      </c>
      <c r="L774" s="34"/>
      <c r="M774" s="31" t="s">
        <v>532</v>
      </c>
      <c r="N774" s="91">
        <v>14</v>
      </c>
      <c r="O774" s="98">
        <v>0.224</v>
      </c>
      <c r="P774" s="57">
        <v>39316</v>
      </c>
      <c r="Q774" s="13"/>
      <c r="R774" s="92" t="s">
        <v>3059</v>
      </c>
      <c r="S774" s="92" t="s">
        <v>3571</v>
      </c>
      <c r="T774" s="31" t="s">
        <v>2143</v>
      </c>
      <c r="U774" s="31" t="s">
        <v>554</v>
      </c>
      <c r="V774" s="92" t="s">
        <v>4072</v>
      </c>
      <c r="X774" s="42"/>
      <c r="Y774" s="7"/>
      <c r="Z774" s="42"/>
      <c r="AA774" s="5"/>
      <c r="AB774" s="43"/>
      <c r="AC774" s="44"/>
      <c r="AD774" s="7"/>
      <c r="AE774" s="7"/>
      <c r="AF774" s="35"/>
      <c r="AG774" s="7"/>
      <c r="AH774" s="5"/>
      <c r="AI774" s="9"/>
      <c r="AJ774" s="9"/>
      <c r="AK774" s="9"/>
      <c r="AL774" s="5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  <c r="EB774" s="9"/>
      <c r="EC774" s="9"/>
      <c r="ED774" s="9"/>
      <c r="EE774" s="9"/>
      <c r="EF774" s="9"/>
      <c r="EG774" s="9"/>
      <c r="EH774" s="9"/>
      <c r="EI774" s="9"/>
      <c r="EJ774" s="9"/>
      <c r="EK774" s="9"/>
      <c r="EL774" s="9"/>
      <c r="EM774" s="9"/>
      <c r="EN774" s="9"/>
      <c r="EO774" s="9"/>
      <c r="EP774" s="9"/>
      <c r="EQ774" s="9"/>
    </row>
    <row r="775" spans="3:147" ht="18.75">
      <c r="C775" s="31"/>
      <c r="D775" s="32"/>
      <c r="E775" s="32">
        <v>192113</v>
      </c>
      <c r="G775" s="13" t="s">
        <v>4342</v>
      </c>
      <c r="H775" s="13" t="s">
        <v>2314</v>
      </c>
      <c r="I775" s="13" t="s">
        <v>2322</v>
      </c>
      <c r="L775" s="13" t="s">
        <v>4343</v>
      </c>
      <c r="M775" s="31">
        <v>78705</v>
      </c>
      <c r="N775" s="52">
        <v>24</v>
      </c>
      <c r="O775" s="51">
        <v>0.5</v>
      </c>
      <c r="P775" s="30">
        <v>37200</v>
      </c>
      <c r="Q775" s="30">
        <v>37368</v>
      </c>
      <c r="R775" s="31" t="s">
        <v>4338</v>
      </c>
      <c r="S775" s="31" t="s">
        <v>932</v>
      </c>
      <c r="T775" s="31" t="s">
        <v>4344</v>
      </c>
      <c r="U775" s="31" t="s">
        <v>3304</v>
      </c>
      <c r="V775" s="31" t="s">
        <v>4003</v>
      </c>
      <c r="X775" s="42"/>
      <c r="Y775" s="7"/>
      <c r="AA775" s="33"/>
      <c r="AG775" s="7"/>
      <c r="AH775" s="5"/>
      <c r="AI775" s="9"/>
      <c r="AJ775" s="9"/>
      <c r="AK775" s="9"/>
      <c r="AL775" s="5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  <c r="EB775" s="9"/>
      <c r="EC775" s="9"/>
      <c r="ED775" s="9"/>
      <c r="EE775" s="9"/>
      <c r="EF775" s="9"/>
      <c r="EG775" s="9"/>
      <c r="EH775" s="9"/>
      <c r="EI775" s="9"/>
      <c r="EJ775" s="9"/>
      <c r="EK775" s="9"/>
      <c r="EL775" s="9"/>
      <c r="EM775" s="9"/>
      <c r="EN775" s="9"/>
      <c r="EO775" s="9"/>
      <c r="EP775" s="9"/>
      <c r="EQ775" s="9"/>
    </row>
    <row r="776" spans="2:147" ht="18.75">
      <c r="B776" s="13"/>
      <c r="C776" s="31"/>
      <c r="D776" s="32"/>
      <c r="G776" s="13" t="s">
        <v>2182</v>
      </c>
      <c r="H776" s="13" t="s">
        <v>4307</v>
      </c>
      <c r="I776" s="13" t="s">
        <v>1482</v>
      </c>
      <c r="L776" s="13" t="s">
        <v>1801</v>
      </c>
      <c r="M776" s="31">
        <v>78730</v>
      </c>
      <c r="N776" s="40">
        <v>498</v>
      </c>
      <c r="O776" s="51">
        <v>39.45</v>
      </c>
      <c r="P776" s="30">
        <v>35488</v>
      </c>
      <c r="Q776" s="30">
        <v>35957</v>
      </c>
      <c r="R776" s="30"/>
      <c r="S776" s="31" t="s">
        <v>2183</v>
      </c>
      <c r="T776" s="31" t="s">
        <v>3308</v>
      </c>
      <c r="U776" s="31" t="s">
        <v>3304</v>
      </c>
      <c r="V776" s="31" t="s">
        <v>3525</v>
      </c>
      <c r="X776" s="42"/>
      <c r="Y776" s="7"/>
      <c r="Z776" s="42"/>
      <c r="AA776" s="5"/>
      <c r="AB776" s="43"/>
      <c r="AC776" s="44"/>
      <c r="AD776" s="7"/>
      <c r="AE776" s="7"/>
      <c r="AF776" s="35"/>
      <c r="AG776" s="7"/>
      <c r="AH776" s="5"/>
      <c r="AI776" s="9"/>
      <c r="AJ776" s="9"/>
      <c r="AK776" s="9"/>
      <c r="AL776" s="5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  <c r="EB776" s="9"/>
      <c r="EC776" s="9"/>
      <c r="ED776" s="9"/>
      <c r="EE776" s="9"/>
      <c r="EF776" s="9"/>
      <c r="EG776" s="9"/>
      <c r="EH776" s="9"/>
      <c r="EI776" s="9"/>
      <c r="EJ776" s="9"/>
      <c r="EK776" s="9"/>
      <c r="EL776" s="9"/>
      <c r="EM776" s="9"/>
      <c r="EN776" s="9"/>
      <c r="EO776" s="9"/>
      <c r="EP776" s="9"/>
      <c r="EQ776" s="9"/>
    </row>
    <row r="777" spans="2:147" ht="18.75">
      <c r="B777" s="13"/>
      <c r="C777" s="190"/>
      <c r="D777" s="32"/>
      <c r="E777" s="58">
        <v>10018191</v>
      </c>
      <c r="G777" s="54" t="s">
        <v>722</v>
      </c>
      <c r="H777" s="54" t="s">
        <v>4044</v>
      </c>
      <c r="I777" s="54" t="s">
        <v>1443</v>
      </c>
      <c r="J777" s="91">
        <v>3308061</v>
      </c>
      <c r="K777" s="91"/>
      <c r="L777" s="54" t="s">
        <v>723</v>
      </c>
      <c r="M777" s="91">
        <v>78741</v>
      </c>
      <c r="N777" s="91">
        <v>142</v>
      </c>
      <c r="O777" s="98">
        <v>9.333</v>
      </c>
      <c r="P777" s="57">
        <v>39171</v>
      </c>
      <c r="Q777" s="57">
        <v>39406</v>
      </c>
      <c r="R777" s="92" t="s">
        <v>2012</v>
      </c>
      <c r="S777" s="92" t="s">
        <v>3784</v>
      </c>
      <c r="T777" s="31" t="s">
        <v>3785</v>
      </c>
      <c r="U777" s="4" t="s">
        <v>2049</v>
      </c>
      <c r="V777" s="92" t="s">
        <v>2259</v>
      </c>
      <c r="X777" s="42"/>
      <c r="Y777" s="7"/>
      <c r="Z777" s="42"/>
      <c r="AA777" s="5"/>
      <c r="AB777" s="43"/>
      <c r="AC777" s="44"/>
      <c r="AD777" s="7"/>
      <c r="AE777" s="7"/>
      <c r="AF777" s="35"/>
      <c r="AG777" s="7"/>
      <c r="AH777" s="5"/>
      <c r="AI777" s="9"/>
      <c r="AJ777" s="9"/>
      <c r="AK777" s="9"/>
      <c r="AL777" s="5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  <c r="EB777" s="9"/>
      <c r="EC777" s="9"/>
      <c r="ED777" s="9"/>
      <c r="EE777" s="9"/>
      <c r="EF777" s="9"/>
      <c r="EG777" s="9"/>
      <c r="EH777" s="9"/>
      <c r="EI777" s="9"/>
      <c r="EJ777" s="9"/>
      <c r="EK777" s="9"/>
      <c r="EL777" s="9"/>
      <c r="EM777" s="9"/>
      <c r="EN777" s="9"/>
      <c r="EO777" s="9"/>
      <c r="EP777" s="9"/>
      <c r="EQ777" s="9"/>
    </row>
    <row r="778" spans="2:147" ht="18.75">
      <c r="B778" s="13"/>
      <c r="C778" s="31"/>
      <c r="D778" s="32"/>
      <c r="E778" s="58">
        <v>296505</v>
      </c>
      <c r="G778" s="54" t="s">
        <v>1893</v>
      </c>
      <c r="H778" s="55" t="s">
        <v>2152</v>
      </c>
      <c r="I778" s="54" t="s">
        <v>3294</v>
      </c>
      <c r="J778" s="91">
        <v>72914</v>
      </c>
      <c r="K778" s="91"/>
      <c r="L778" s="54" t="s">
        <v>3294</v>
      </c>
      <c r="M778" s="91">
        <v>78730</v>
      </c>
      <c r="N778" s="91">
        <v>10</v>
      </c>
      <c r="O778" s="98">
        <v>3</v>
      </c>
      <c r="P778" s="57">
        <v>38856</v>
      </c>
      <c r="Q778" s="57">
        <v>39064</v>
      </c>
      <c r="R778" s="92" t="s">
        <v>1149</v>
      </c>
      <c r="S778" s="92" t="s">
        <v>4250</v>
      </c>
      <c r="T778" s="92" t="s">
        <v>1384</v>
      </c>
      <c r="U778" s="92" t="s">
        <v>906</v>
      </c>
      <c r="V778" s="31" t="s">
        <v>1814</v>
      </c>
      <c r="X778" s="42"/>
      <c r="Y778" s="43"/>
      <c r="Z778" s="42"/>
      <c r="AA778" s="5"/>
      <c r="AB778" s="43"/>
      <c r="AC778" s="44"/>
      <c r="AD778" s="7"/>
      <c r="AE778" s="7"/>
      <c r="AF778" s="35"/>
      <c r="AG778" s="7"/>
      <c r="AH778" s="5"/>
      <c r="AI778" s="9"/>
      <c r="AJ778" s="9"/>
      <c r="AK778" s="9"/>
      <c r="AL778" s="5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  <c r="EB778" s="9"/>
      <c r="EC778" s="9"/>
      <c r="ED778" s="9"/>
      <c r="EE778" s="9"/>
      <c r="EF778" s="9"/>
      <c r="EG778" s="9"/>
      <c r="EH778" s="9"/>
      <c r="EI778" s="9"/>
      <c r="EJ778" s="9"/>
      <c r="EK778" s="9"/>
      <c r="EL778" s="9"/>
      <c r="EM778" s="9"/>
      <c r="EN778" s="9"/>
      <c r="EO778" s="9"/>
      <c r="EP778" s="9"/>
      <c r="EQ778" s="9"/>
    </row>
    <row r="779" spans="2:147" ht="18.75">
      <c r="B779" s="13"/>
      <c r="C779" s="31"/>
      <c r="D779" s="32"/>
      <c r="E779" s="58">
        <v>282059</v>
      </c>
      <c r="G779" s="54" t="s">
        <v>3293</v>
      </c>
      <c r="H779" s="54" t="s">
        <v>2152</v>
      </c>
      <c r="I779" s="54" t="s">
        <v>129</v>
      </c>
      <c r="J779" s="91"/>
      <c r="K779" s="91"/>
      <c r="L779" s="54" t="s">
        <v>3294</v>
      </c>
      <c r="M779" s="31">
        <v>78730</v>
      </c>
      <c r="N779" s="60">
        <v>10</v>
      </c>
      <c r="O779" s="98">
        <v>3.3</v>
      </c>
      <c r="P779" s="57">
        <v>38583</v>
      </c>
      <c r="Q779" s="57">
        <v>38888</v>
      </c>
      <c r="R779" s="31" t="s">
        <v>1149</v>
      </c>
      <c r="S779" s="31" t="s">
        <v>4250</v>
      </c>
      <c r="T779" s="31" t="s">
        <v>1384</v>
      </c>
      <c r="U779" s="31" t="s">
        <v>554</v>
      </c>
      <c r="V779" s="31" t="s">
        <v>730</v>
      </c>
      <c r="X779" s="42"/>
      <c r="Y779" s="7"/>
      <c r="Z779" s="42"/>
      <c r="AA779" s="5"/>
      <c r="AB779" s="43"/>
      <c r="AC779" s="44"/>
      <c r="AD779" s="7"/>
      <c r="AE779" s="7"/>
      <c r="AF779" s="35"/>
      <c r="AG779" s="7"/>
      <c r="AH779" s="5"/>
      <c r="AI779" s="9"/>
      <c r="AJ779" s="9"/>
      <c r="AK779" s="9"/>
      <c r="AL779" s="5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  <c r="EB779" s="9"/>
      <c r="EC779" s="9"/>
      <c r="ED779" s="9"/>
      <c r="EE779" s="9"/>
      <c r="EF779" s="9"/>
      <c r="EG779" s="9"/>
      <c r="EH779" s="9"/>
      <c r="EI779" s="9"/>
      <c r="EJ779" s="9"/>
      <c r="EK779" s="9"/>
      <c r="EL779" s="9"/>
      <c r="EM779" s="9"/>
      <c r="EN779" s="9"/>
      <c r="EO779" s="9"/>
      <c r="EP779" s="9"/>
      <c r="EQ779" s="9"/>
    </row>
    <row r="780" spans="2:147" ht="18.75">
      <c r="B780" s="13"/>
      <c r="C780" s="31"/>
      <c r="D780" s="32"/>
      <c r="E780" s="153" t="s">
        <v>4803</v>
      </c>
      <c r="F780" s="154"/>
      <c r="G780" s="155" t="s">
        <v>4784</v>
      </c>
      <c r="H780" s="155" t="s">
        <v>4804</v>
      </c>
      <c r="I780" s="155" t="s">
        <v>4480</v>
      </c>
      <c r="J780" s="156">
        <v>119157</v>
      </c>
      <c r="K780" s="154"/>
      <c r="L780" s="154"/>
      <c r="M780" s="156" t="s">
        <v>539</v>
      </c>
      <c r="N780" s="157">
        <v>175</v>
      </c>
      <c r="O780" s="160">
        <v>0.99</v>
      </c>
      <c r="P780" s="158">
        <v>41138</v>
      </c>
      <c r="Q780" s="157"/>
      <c r="R780" s="157" t="s">
        <v>4463</v>
      </c>
      <c r="S780" s="156" t="s">
        <v>4501</v>
      </c>
      <c r="T780" s="156" t="s">
        <v>2223</v>
      </c>
      <c r="U780" s="157" t="s">
        <v>554</v>
      </c>
      <c r="V780" s="157" t="s">
        <v>4519</v>
      </c>
      <c r="X780" s="12"/>
      <c r="Y780" s="43"/>
      <c r="Z780" s="42"/>
      <c r="AA780" s="5"/>
      <c r="AB780" s="43"/>
      <c r="AC780" s="44"/>
      <c r="AD780" s="7"/>
      <c r="AE780" s="7"/>
      <c r="AF780" s="35"/>
      <c r="AG780" s="7"/>
      <c r="AH780" s="5"/>
      <c r="AI780" s="9"/>
      <c r="AJ780" s="9"/>
      <c r="AK780" s="9"/>
      <c r="AL780" s="5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  <c r="EB780" s="9"/>
      <c r="EC780" s="9"/>
      <c r="ED780" s="9"/>
      <c r="EE780" s="9"/>
      <c r="EF780" s="9"/>
      <c r="EG780" s="9"/>
      <c r="EH780" s="9"/>
      <c r="EI780" s="9"/>
      <c r="EJ780" s="9"/>
      <c r="EK780" s="9"/>
      <c r="EL780" s="9"/>
      <c r="EM780" s="9"/>
      <c r="EN780" s="9"/>
      <c r="EO780" s="9"/>
      <c r="EP780" s="9"/>
      <c r="EQ780" s="9"/>
    </row>
    <row r="781" spans="1:147" ht="18.75">
      <c r="A781" s="58"/>
      <c r="B781" s="13"/>
      <c r="C781" s="91"/>
      <c r="D781" s="32"/>
      <c r="E781" s="124">
        <v>10567945</v>
      </c>
      <c r="F781" s="13"/>
      <c r="G781" s="125" t="s">
        <v>3113</v>
      </c>
      <c r="H781" s="125" t="s">
        <v>2770</v>
      </c>
      <c r="I781" s="125" t="s">
        <v>3112</v>
      </c>
      <c r="J781" s="126">
        <v>3325181</v>
      </c>
      <c r="K781" s="13"/>
      <c r="M781" s="126" t="s">
        <v>4074</v>
      </c>
      <c r="N781" s="31">
        <v>35</v>
      </c>
      <c r="O781" s="130">
        <v>4.72</v>
      </c>
      <c r="P781" s="127">
        <v>40634</v>
      </c>
      <c r="Q781" s="127">
        <v>40875</v>
      </c>
      <c r="R781" s="31" t="s">
        <v>4076</v>
      </c>
      <c r="S781" s="126" t="s">
        <v>515</v>
      </c>
      <c r="T781" s="126" t="s">
        <v>2329</v>
      </c>
      <c r="U781" s="126" t="s">
        <v>906</v>
      </c>
      <c r="V781" s="31" t="s">
        <v>2556</v>
      </c>
      <c r="X781" s="12"/>
      <c r="Y781" s="43"/>
      <c r="Z781" s="42"/>
      <c r="AA781" s="5"/>
      <c r="AB781" s="43"/>
      <c r="AC781" s="44"/>
      <c r="AD781" s="7"/>
      <c r="AE781" s="7"/>
      <c r="AF781" s="35"/>
      <c r="AG781" s="7"/>
      <c r="AH781" s="5"/>
      <c r="AI781" s="9"/>
      <c r="AJ781" s="9"/>
      <c r="AK781" s="9"/>
      <c r="AL781" s="5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  <c r="EB781" s="9"/>
      <c r="EC781" s="9"/>
      <c r="ED781" s="9"/>
      <c r="EE781" s="9"/>
      <c r="EF781" s="9"/>
      <c r="EG781" s="9"/>
      <c r="EH781" s="9"/>
      <c r="EI781" s="9"/>
      <c r="EJ781" s="9"/>
      <c r="EK781" s="9"/>
      <c r="EL781" s="9"/>
      <c r="EM781" s="9"/>
      <c r="EN781" s="9"/>
      <c r="EO781" s="9"/>
      <c r="EP781" s="9"/>
      <c r="EQ781" s="9"/>
    </row>
    <row r="782" spans="2:147" ht="18.75">
      <c r="B782" s="13"/>
      <c r="C782" s="31"/>
      <c r="D782" s="32"/>
      <c r="E782" s="32">
        <v>10085319</v>
      </c>
      <c r="G782" s="13" t="s">
        <v>2769</v>
      </c>
      <c r="H782" s="13" t="s">
        <v>2770</v>
      </c>
      <c r="I782" s="13" t="s">
        <v>2771</v>
      </c>
      <c r="L782" s="57"/>
      <c r="M782" s="31" t="s">
        <v>4074</v>
      </c>
      <c r="N782" s="31">
        <v>47</v>
      </c>
      <c r="O782" s="51">
        <v>8</v>
      </c>
      <c r="P782" s="57">
        <v>39381</v>
      </c>
      <c r="Q782" s="13"/>
      <c r="R782" s="92" t="s">
        <v>4328</v>
      </c>
      <c r="S782" s="92" t="s">
        <v>3978</v>
      </c>
      <c r="T782" s="31" t="s">
        <v>3979</v>
      </c>
      <c r="U782" s="31" t="s">
        <v>554</v>
      </c>
      <c r="V782" s="31" t="s">
        <v>2291</v>
      </c>
      <c r="X782" s="42"/>
      <c r="Y782" s="43"/>
      <c r="Z782" s="42"/>
      <c r="AA782" s="7"/>
      <c r="AB782" s="5"/>
      <c r="AC782" s="7"/>
      <c r="AD782" s="7"/>
      <c r="AE782" s="7"/>
      <c r="AF782" s="35"/>
      <c r="AG782" s="7"/>
      <c r="AH782" s="5"/>
      <c r="AI782" s="9"/>
      <c r="AJ782" s="9"/>
      <c r="AK782" s="9"/>
      <c r="AL782" s="5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  <c r="EB782" s="9"/>
      <c r="EC782" s="9"/>
      <c r="ED782" s="9"/>
      <c r="EE782" s="9"/>
      <c r="EF782" s="9"/>
      <c r="EG782" s="9"/>
      <c r="EH782" s="9"/>
      <c r="EI782" s="9"/>
      <c r="EJ782" s="9"/>
      <c r="EK782" s="9"/>
      <c r="EL782" s="9"/>
      <c r="EM782" s="9"/>
      <c r="EN782" s="9"/>
      <c r="EO782" s="9"/>
      <c r="EP782" s="9"/>
      <c r="EQ782" s="9"/>
    </row>
    <row r="783" spans="2:147" ht="18.75">
      <c r="B783" s="13"/>
      <c r="C783" s="31"/>
      <c r="D783" s="32"/>
      <c r="E783" s="124">
        <v>10148641</v>
      </c>
      <c r="F783" s="13"/>
      <c r="G783" s="125" t="s">
        <v>3707</v>
      </c>
      <c r="H783" s="125" t="s">
        <v>2770</v>
      </c>
      <c r="I783" s="125" t="s">
        <v>2771</v>
      </c>
      <c r="J783" s="126">
        <v>3325181</v>
      </c>
      <c r="K783" s="126"/>
      <c r="L783" s="125"/>
      <c r="M783" s="126" t="s">
        <v>4074</v>
      </c>
      <c r="N783" s="126">
        <v>45</v>
      </c>
      <c r="O783" s="130">
        <v>5.83</v>
      </c>
      <c r="P783" s="127">
        <v>39582</v>
      </c>
      <c r="R783" s="126" t="s">
        <v>4328</v>
      </c>
      <c r="S783" s="126" t="s">
        <v>2246</v>
      </c>
      <c r="T783" s="31" t="s">
        <v>2224</v>
      </c>
      <c r="U783" s="126" t="s">
        <v>554</v>
      </c>
      <c r="V783" s="31" t="s">
        <v>266</v>
      </c>
      <c r="X783" s="42"/>
      <c r="Y783" s="43"/>
      <c r="Z783" s="42"/>
      <c r="AA783" s="7"/>
      <c r="AB783" s="5"/>
      <c r="AC783" s="7"/>
      <c r="AD783" s="7"/>
      <c r="AE783" s="7"/>
      <c r="AF783" s="35"/>
      <c r="AG783" s="7"/>
      <c r="AH783" s="5"/>
      <c r="AI783" s="9"/>
      <c r="AJ783" s="9"/>
      <c r="AK783" s="9"/>
      <c r="AL783" s="5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  <c r="EB783" s="9"/>
      <c r="EC783" s="9"/>
      <c r="ED783" s="9"/>
      <c r="EE783" s="9"/>
      <c r="EF783" s="9"/>
      <c r="EG783" s="9"/>
      <c r="EH783" s="9"/>
      <c r="EI783" s="9"/>
      <c r="EJ783" s="9"/>
      <c r="EK783" s="9"/>
      <c r="EL783" s="9"/>
      <c r="EM783" s="9"/>
      <c r="EN783" s="9"/>
      <c r="EO783" s="9"/>
      <c r="EP783" s="9"/>
      <c r="EQ783" s="9"/>
    </row>
    <row r="784" spans="2:147" ht="18.75">
      <c r="B784" s="13"/>
      <c r="C784" s="31"/>
      <c r="D784" s="32"/>
      <c r="E784" s="124">
        <v>10969235</v>
      </c>
      <c r="F784" s="13"/>
      <c r="G784" s="13" t="s">
        <v>4714</v>
      </c>
      <c r="H784" s="125" t="s">
        <v>4762</v>
      </c>
      <c r="I784" s="13" t="s">
        <v>4916</v>
      </c>
      <c r="J784" s="126">
        <v>3388157</v>
      </c>
      <c r="K784" s="13"/>
      <c r="M784" s="126">
        <v>78741</v>
      </c>
      <c r="N784" s="4">
        <v>57</v>
      </c>
      <c r="O784" s="51">
        <v>3.68</v>
      </c>
      <c r="P784" s="127">
        <v>41445</v>
      </c>
      <c r="Q784" s="152" t="s">
        <v>4990</v>
      </c>
      <c r="R784" s="31" t="s">
        <v>259</v>
      </c>
      <c r="S784" s="31" t="s">
        <v>4741</v>
      </c>
      <c r="T784" s="31" t="s">
        <v>2230</v>
      </c>
      <c r="U784" s="31" t="s">
        <v>3304</v>
      </c>
      <c r="V784" s="92" t="s">
        <v>4792</v>
      </c>
      <c r="X784" s="42"/>
      <c r="Y784" s="43"/>
      <c r="Z784" s="42"/>
      <c r="AA784" s="7"/>
      <c r="AB784" s="5"/>
      <c r="AC784" s="7"/>
      <c r="AD784" s="7"/>
      <c r="AE784" s="7"/>
      <c r="AF784" s="35"/>
      <c r="AG784" s="7"/>
      <c r="AH784" s="5"/>
      <c r="AI784" s="9"/>
      <c r="AJ784" s="9"/>
      <c r="AK784" s="9"/>
      <c r="AL784" s="5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  <c r="EB784" s="9"/>
      <c r="EC784" s="9"/>
      <c r="ED784" s="9"/>
      <c r="EE784" s="9"/>
      <c r="EF784" s="9"/>
      <c r="EG784" s="9"/>
      <c r="EH784" s="9"/>
      <c r="EI784" s="9"/>
      <c r="EJ784" s="9"/>
      <c r="EK784" s="9"/>
      <c r="EL784" s="9"/>
      <c r="EM784" s="9"/>
      <c r="EN784" s="9"/>
      <c r="EO784" s="9"/>
      <c r="EP784" s="9"/>
      <c r="EQ784" s="9"/>
    </row>
    <row r="785" spans="2:147" ht="18.75">
      <c r="B785" s="13"/>
      <c r="C785" s="31"/>
      <c r="D785" s="32"/>
      <c r="E785" s="124">
        <v>10943632</v>
      </c>
      <c r="F785" s="13"/>
      <c r="G785" s="13" t="s">
        <v>4737</v>
      </c>
      <c r="H785" s="125" t="s">
        <v>4757</v>
      </c>
      <c r="I785" s="13" t="s">
        <v>4738</v>
      </c>
      <c r="J785" s="126">
        <v>662684</v>
      </c>
      <c r="K785" s="13"/>
      <c r="M785" s="126">
        <v>78741</v>
      </c>
      <c r="N785" s="4">
        <v>124</v>
      </c>
      <c r="O785" s="51">
        <v>19.37</v>
      </c>
      <c r="P785" s="127">
        <v>41397</v>
      </c>
      <c r="Q785" s="127">
        <v>41660</v>
      </c>
      <c r="R785" s="31" t="s">
        <v>259</v>
      </c>
      <c r="S785" s="31" t="s">
        <v>4758</v>
      </c>
      <c r="T785" s="31" t="s">
        <v>119</v>
      </c>
      <c r="U785" s="31" t="s">
        <v>906</v>
      </c>
      <c r="V785" s="92" t="s">
        <v>4792</v>
      </c>
      <c r="X785" s="42"/>
      <c r="Y785" s="43"/>
      <c r="Z785" s="42"/>
      <c r="AA785" s="7"/>
      <c r="AB785" s="9"/>
      <c r="AC785" s="7"/>
      <c r="AD785" s="7"/>
      <c r="AE785" s="7"/>
      <c r="AF785" s="6"/>
      <c r="AG785" s="7"/>
      <c r="AH785" s="5"/>
      <c r="AI785" s="9"/>
      <c r="AJ785" s="9"/>
      <c r="AK785" s="9"/>
      <c r="AL785" s="5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  <c r="EB785" s="9"/>
      <c r="EC785" s="9"/>
      <c r="ED785" s="9"/>
      <c r="EE785" s="9"/>
      <c r="EF785" s="9"/>
      <c r="EG785" s="9"/>
      <c r="EH785" s="9"/>
      <c r="EI785" s="9"/>
      <c r="EJ785" s="9"/>
      <c r="EK785" s="9"/>
      <c r="EL785" s="9"/>
      <c r="EM785" s="9"/>
      <c r="EN785" s="9"/>
      <c r="EO785" s="9"/>
      <c r="EP785" s="9"/>
      <c r="EQ785" s="9"/>
    </row>
    <row r="786" spans="2:147" ht="18.75">
      <c r="B786" s="13"/>
      <c r="C786" s="31"/>
      <c r="D786" s="32"/>
      <c r="E786" s="153">
        <v>11400019</v>
      </c>
      <c r="F786" s="154"/>
      <c r="G786" s="155" t="s">
        <v>5476</v>
      </c>
      <c r="H786" s="155" t="s">
        <v>5477</v>
      </c>
      <c r="I786" s="155" t="s">
        <v>5475</v>
      </c>
      <c r="J786" s="156">
        <v>347200</v>
      </c>
      <c r="K786" s="154"/>
      <c r="L786" s="154"/>
      <c r="M786" s="156" t="s">
        <v>4074</v>
      </c>
      <c r="N786" s="156">
        <v>85</v>
      </c>
      <c r="O786" s="160">
        <v>12.04</v>
      </c>
      <c r="P786" s="158">
        <v>42228</v>
      </c>
      <c r="Q786" s="158">
        <v>42565</v>
      </c>
      <c r="R786" s="156" t="s">
        <v>4463</v>
      </c>
      <c r="S786" s="156" t="s">
        <v>5530</v>
      </c>
      <c r="T786" s="156" t="s">
        <v>5262</v>
      </c>
      <c r="U786" s="156" t="s">
        <v>906</v>
      </c>
      <c r="V786" s="157" t="s">
        <v>5568</v>
      </c>
      <c r="X786" s="42"/>
      <c r="Y786" s="7"/>
      <c r="Z786" s="42"/>
      <c r="AA786" s="7"/>
      <c r="AB786" s="9"/>
      <c r="AC786" s="7"/>
      <c r="AD786" s="7"/>
      <c r="AE786" s="7"/>
      <c r="AF786" s="6"/>
      <c r="AG786" s="7"/>
      <c r="AH786" s="5"/>
      <c r="AI786" s="9"/>
      <c r="AJ786" s="9"/>
      <c r="AK786" s="9"/>
      <c r="AL786" s="5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  <c r="EB786" s="9"/>
      <c r="EC786" s="9"/>
      <c r="ED786" s="9"/>
      <c r="EE786" s="9"/>
      <c r="EF786" s="9"/>
      <c r="EG786" s="9"/>
      <c r="EH786" s="9"/>
      <c r="EI786" s="9"/>
      <c r="EJ786" s="9"/>
      <c r="EK786" s="9"/>
      <c r="EL786" s="9"/>
      <c r="EM786" s="9"/>
      <c r="EN786" s="9"/>
      <c r="EO786" s="9"/>
      <c r="EP786" s="9"/>
      <c r="EQ786" s="9"/>
    </row>
    <row r="787" spans="2:147" ht="18.75">
      <c r="B787" s="13"/>
      <c r="C787" s="31"/>
      <c r="D787" s="32"/>
      <c r="E787" s="32">
        <v>192505</v>
      </c>
      <c r="G787" s="13" t="s">
        <v>4345</v>
      </c>
      <c r="H787" s="13" t="s">
        <v>3612</v>
      </c>
      <c r="I787" s="13" t="s">
        <v>1803</v>
      </c>
      <c r="L787" s="13" t="s">
        <v>1414</v>
      </c>
      <c r="M787" s="31">
        <v>78741</v>
      </c>
      <c r="N787" s="31">
        <v>240</v>
      </c>
      <c r="O787" s="51">
        <v>14.5</v>
      </c>
      <c r="P787" s="30">
        <v>37203</v>
      </c>
      <c r="Q787" s="30">
        <v>37236</v>
      </c>
      <c r="R787" s="31" t="s">
        <v>4330</v>
      </c>
      <c r="S787" s="31" t="s">
        <v>2069</v>
      </c>
      <c r="T787" s="31" t="s">
        <v>1415</v>
      </c>
      <c r="U787" s="31" t="s">
        <v>3304</v>
      </c>
      <c r="V787" s="31" t="s">
        <v>4003</v>
      </c>
      <c r="X787" s="42"/>
      <c r="Y787" s="7"/>
      <c r="Z787" s="42"/>
      <c r="AA787" s="7"/>
      <c r="AB787" s="9"/>
      <c r="AC787" s="7"/>
      <c r="AD787" s="7"/>
      <c r="AE787" s="7"/>
      <c r="AF787" s="6"/>
      <c r="AG787" s="7"/>
      <c r="AH787" s="5"/>
      <c r="AI787" s="9"/>
      <c r="AJ787" s="9"/>
      <c r="AK787" s="9"/>
      <c r="AL787" s="5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  <c r="EB787" s="9"/>
      <c r="EC787" s="9"/>
      <c r="ED787" s="9"/>
      <c r="EE787" s="9"/>
      <c r="EF787" s="9"/>
      <c r="EG787" s="9"/>
      <c r="EH787" s="9"/>
      <c r="EI787" s="9"/>
      <c r="EJ787" s="9"/>
      <c r="EK787" s="9"/>
      <c r="EL787" s="9"/>
      <c r="EM787" s="9"/>
      <c r="EN787" s="9"/>
      <c r="EO787" s="9"/>
      <c r="EP787" s="9"/>
      <c r="EQ787" s="9"/>
    </row>
    <row r="788" spans="2:147" ht="18.75">
      <c r="B788" s="13"/>
      <c r="C788" s="31"/>
      <c r="D788" s="32"/>
      <c r="E788" s="56" t="s">
        <v>1509</v>
      </c>
      <c r="G788" s="54" t="s">
        <v>1243</v>
      </c>
      <c r="H788" s="54" t="s">
        <v>1510</v>
      </c>
      <c r="I788" s="54" t="s">
        <v>2934</v>
      </c>
      <c r="J788" s="91">
        <v>753806</v>
      </c>
      <c r="K788" s="91"/>
      <c r="L788" s="54" t="s">
        <v>2934</v>
      </c>
      <c r="M788" s="91">
        <v>78704</v>
      </c>
      <c r="N788" s="91">
        <v>450</v>
      </c>
      <c r="O788" s="98">
        <v>3.889</v>
      </c>
      <c r="P788" s="57">
        <v>38882</v>
      </c>
      <c r="Q788" s="54"/>
      <c r="R788" s="31" t="s">
        <v>1600</v>
      </c>
      <c r="S788" s="92" t="s">
        <v>4250</v>
      </c>
      <c r="T788" s="92" t="s">
        <v>1384</v>
      </c>
      <c r="U788" s="92" t="s">
        <v>2049</v>
      </c>
      <c r="V788" s="31" t="s">
        <v>1814</v>
      </c>
      <c r="X788" s="42"/>
      <c r="Y788" s="7"/>
      <c r="Z788" s="42"/>
      <c r="AA788" s="7"/>
      <c r="AB788" s="9"/>
      <c r="AC788" s="7"/>
      <c r="AD788" s="7"/>
      <c r="AE788" s="7"/>
      <c r="AF788" s="6"/>
      <c r="AG788" s="7"/>
      <c r="AH788" s="5"/>
      <c r="AI788" s="9"/>
      <c r="AJ788" s="9"/>
      <c r="AK788" s="9"/>
      <c r="AL788" s="5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  <c r="EB788" s="9"/>
      <c r="EC788" s="9"/>
      <c r="ED788" s="9"/>
      <c r="EE788" s="9"/>
      <c r="EF788" s="9"/>
      <c r="EG788" s="9"/>
      <c r="EH788" s="9"/>
      <c r="EI788" s="9"/>
      <c r="EJ788" s="9"/>
      <c r="EK788" s="9"/>
      <c r="EL788" s="9"/>
      <c r="EM788" s="9"/>
      <c r="EN788" s="9"/>
      <c r="EO788" s="9"/>
      <c r="EP788" s="9"/>
      <c r="EQ788" s="9"/>
    </row>
    <row r="789" spans="4:147" ht="18.75">
      <c r="D789" s="32"/>
      <c r="E789" s="153">
        <v>10580817</v>
      </c>
      <c r="F789" s="154"/>
      <c r="G789" s="155" t="s">
        <v>198</v>
      </c>
      <c r="H789" s="155" t="s">
        <v>199</v>
      </c>
      <c r="I789" s="155" t="s">
        <v>197</v>
      </c>
      <c r="J789" s="156">
        <v>3327155</v>
      </c>
      <c r="K789" s="154"/>
      <c r="L789" s="154"/>
      <c r="M789" s="156" t="s">
        <v>4074</v>
      </c>
      <c r="N789" s="157">
        <v>54</v>
      </c>
      <c r="O789" s="160">
        <v>7.84</v>
      </c>
      <c r="P789" s="158">
        <v>40658</v>
      </c>
      <c r="Q789" s="158">
        <v>40875</v>
      </c>
      <c r="R789" s="156" t="s">
        <v>4076</v>
      </c>
      <c r="S789" s="156" t="s">
        <v>515</v>
      </c>
      <c r="T789" s="156" t="s">
        <v>2329</v>
      </c>
      <c r="U789" s="157" t="s">
        <v>3304</v>
      </c>
      <c r="V789" s="157" t="s">
        <v>3129</v>
      </c>
      <c r="X789" s="42"/>
      <c r="Y789" s="43"/>
      <c r="Z789" s="42"/>
      <c r="AA789" s="7"/>
      <c r="AB789" s="5"/>
      <c r="AC789" s="7"/>
      <c r="AD789" s="7"/>
      <c r="AE789" s="7"/>
      <c r="AF789" s="35"/>
      <c r="AG789" s="7"/>
      <c r="AH789" s="5"/>
      <c r="AI789" s="9"/>
      <c r="AJ789" s="9"/>
      <c r="AK789" s="9"/>
      <c r="AL789" s="5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  <c r="EB789" s="9"/>
      <c r="EC789" s="9"/>
      <c r="ED789" s="9"/>
      <c r="EE789" s="9"/>
      <c r="EF789" s="9"/>
      <c r="EG789" s="9"/>
      <c r="EH789" s="9"/>
      <c r="EI789" s="9"/>
      <c r="EJ789" s="9"/>
      <c r="EK789" s="9"/>
      <c r="EL789" s="9"/>
      <c r="EM789" s="9"/>
      <c r="EN789" s="9"/>
      <c r="EO789" s="9"/>
      <c r="EP789" s="9"/>
      <c r="EQ789" s="9"/>
    </row>
    <row r="790" spans="2:147" ht="18.75">
      <c r="B790" s="125"/>
      <c r="C790" s="31"/>
      <c r="D790" s="32"/>
      <c r="E790" s="32">
        <v>10093309</v>
      </c>
      <c r="G790" s="13" t="s">
        <v>18</v>
      </c>
      <c r="H790" s="13" t="s">
        <v>19</v>
      </c>
      <c r="I790" s="13" t="s">
        <v>20</v>
      </c>
      <c r="J790" s="31">
        <v>3327153</v>
      </c>
      <c r="L790" s="57"/>
      <c r="M790" s="31" t="s">
        <v>4074</v>
      </c>
      <c r="N790" s="31">
        <v>105</v>
      </c>
      <c r="O790" s="51">
        <v>7.8</v>
      </c>
      <c r="P790" s="57">
        <v>39414</v>
      </c>
      <c r="Q790" s="13"/>
      <c r="R790" s="31" t="s">
        <v>4076</v>
      </c>
      <c r="S790" s="92" t="s">
        <v>3978</v>
      </c>
      <c r="T790" s="31" t="s">
        <v>3979</v>
      </c>
      <c r="U790" s="31" t="s">
        <v>554</v>
      </c>
      <c r="V790" s="31" t="s">
        <v>2291</v>
      </c>
      <c r="X790" s="42"/>
      <c r="Y790" s="43"/>
      <c r="Z790" s="42"/>
      <c r="AA790" s="7"/>
      <c r="AB790" s="5"/>
      <c r="AC790" s="7"/>
      <c r="AD790" s="7"/>
      <c r="AE790" s="7"/>
      <c r="AF790" s="35"/>
      <c r="AG790" s="7"/>
      <c r="AH790" s="5"/>
      <c r="AI790" s="9"/>
      <c r="AJ790" s="9"/>
      <c r="AK790" s="9"/>
      <c r="AL790" s="5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  <c r="EB790" s="9"/>
      <c r="EC790" s="9"/>
      <c r="ED790" s="9"/>
      <c r="EE790" s="9"/>
      <c r="EF790" s="9"/>
      <c r="EG790" s="9"/>
      <c r="EH790" s="9"/>
      <c r="EI790" s="9"/>
      <c r="EJ790" s="9"/>
      <c r="EK790" s="9"/>
      <c r="EL790" s="9"/>
      <c r="EM790" s="9"/>
      <c r="EN790" s="9"/>
      <c r="EO790" s="9"/>
      <c r="EP790" s="9"/>
      <c r="EQ790" s="9"/>
    </row>
    <row r="791" spans="2:147" ht="18.75">
      <c r="B791" s="13"/>
      <c r="C791" s="31"/>
      <c r="D791" s="32"/>
      <c r="E791" s="124">
        <v>10210512</v>
      </c>
      <c r="F791" s="13"/>
      <c r="G791" s="125" t="s">
        <v>4158</v>
      </c>
      <c r="H791" s="125" t="s">
        <v>4159</v>
      </c>
      <c r="I791" s="125" t="s">
        <v>4160</v>
      </c>
      <c r="J791" s="126">
        <v>995666</v>
      </c>
      <c r="K791" s="125"/>
      <c r="M791" s="126" t="s">
        <v>4074</v>
      </c>
      <c r="N791" s="31">
        <v>300</v>
      </c>
      <c r="O791" s="130">
        <v>6.148</v>
      </c>
      <c r="P791" s="127">
        <v>39759</v>
      </c>
      <c r="Q791" s="13"/>
      <c r="R791" s="126" t="s">
        <v>4076</v>
      </c>
      <c r="S791" s="126" t="s">
        <v>4161</v>
      </c>
      <c r="T791" s="126" t="s">
        <v>4162</v>
      </c>
      <c r="U791" s="126" t="s">
        <v>554</v>
      </c>
      <c r="V791" s="31" t="s">
        <v>2255</v>
      </c>
      <c r="X791" s="42"/>
      <c r="Y791" s="43"/>
      <c r="Z791" s="42"/>
      <c r="AA791" s="7"/>
      <c r="AB791" s="5"/>
      <c r="AC791" s="7"/>
      <c r="AD791" s="7"/>
      <c r="AE791" s="7"/>
      <c r="AF791" s="35"/>
      <c r="AG791" s="7"/>
      <c r="AH791" s="5"/>
      <c r="AI791" s="9"/>
      <c r="AJ791" s="9"/>
      <c r="AK791" s="9"/>
      <c r="AL791" s="5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  <c r="EB791" s="9"/>
      <c r="EC791" s="9"/>
      <c r="ED791" s="9"/>
      <c r="EE791" s="9"/>
      <c r="EF791" s="9"/>
      <c r="EG791" s="9"/>
      <c r="EH791" s="9"/>
      <c r="EI791" s="9"/>
      <c r="EJ791" s="9"/>
      <c r="EK791" s="9"/>
      <c r="EL791" s="9"/>
      <c r="EM791" s="9"/>
      <c r="EN791" s="9"/>
      <c r="EO791" s="9"/>
      <c r="EP791" s="9"/>
      <c r="EQ791" s="9"/>
    </row>
    <row r="792" spans="2:147" ht="18.75">
      <c r="B792" s="13"/>
      <c r="C792" s="124"/>
      <c r="D792" s="32"/>
      <c r="E792" s="67">
        <v>234861</v>
      </c>
      <c r="G792" s="66" t="s">
        <v>3279</v>
      </c>
      <c r="H792" s="66" t="s">
        <v>1613</v>
      </c>
      <c r="I792" s="66" t="s">
        <v>4245</v>
      </c>
      <c r="J792" s="71"/>
      <c r="K792" s="71"/>
      <c r="L792" s="66" t="s">
        <v>4242</v>
      </c>
      <c r="M792" s="31">
        <v>78702</v>
      </c>
      <c r="N792" s="40">
        <v>283</v>
      </c>
      <c r="O792" s="51">
        <v>4.03</v>
      </c>
      <c r="P792" s="68">
        <v>38104</v>
      </c>
      <c r="Q792" s="68">
        <v>38335</v>
      </c>
      <c r="R792" s="31" t="s">
        <v>745</v>
      </c>
      <c r="S792" s="31" t="s">
        <v>2869</v>
      </c>
      <c r="T792" s="31" t="s">
        <v>729</v>
      </c>
      <c r="U792" s="31" t="s">
        <v>3304</v>
      </c>
      <c r="V792" s="31" t="s">
        <v>2864</v>
      </c>
      <c r="X792" s="42"/>
      <c r="Y792" s="7"/>
      <c r="Z792" s="42"/>
      <c r="AA792" s="7"/>
      <c r="AB792" s="5"/>
      <c r="AC792" s="7"/>
      <c r="AD792" s="7"/>
      <c r="AE792" s="7"/>
      <c r="AF792" s="35"/>
      <c r="AG792" s="7"/>
      <c r="AH792" s="5"/>
      <c r="AI792" s="9"/>
      <c r="AJ792" s="9"/>
      <c r="AK792" s="9"/>
      <c r="AL792" s="5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  <c r="EB792" s="9"/>
      <c r="EC792" s="9"/>
      <c r="ED792" s="9"/>
      <c r="EE792" s="9"/>
      <c r="EF792" s="9"/>
      <c r="EG792" s="9"/>
      <c r="EH792" s="9"/>
      <c r="EI792" s="9"/>
      <c r="EJ792" s="9"/>
      <c r="EK792" s="9"/>
      <c r="EL792" s="9"/>
      <c r="EM792" s="9"/>
      <c r="EN792" s="9"/>
      <c r="EO792" s="9"/>
      <c r="EP792" s="9"/>
      <c r="EQ792" s="9"/>
    </row>
    <row r="793" spans="2:147" ht="18.75">
      <c r="B793" s="13"/>
      <c r="C793" s="31"/>
      <c r="D793" s="32"/>
      <c r="E793" s="56" t="s">
        <v>2358</v>
      </c>
      <c r="G793" s="54" t="s">
        <v>2359</v>
      </c>
      <c r="H793" s="66" t="s">
        <v>2360</v>
      </c>
      <c r="I793" s="13" t="s">
        <v>4249</v>
      </c>
      <c r="L793" s="66" t="s">
        <v>4248</v>
      </c>
      <c r="M793" s="31">
        <v>78702</v>
      </c>
      <c r="N793" s="31">
        <v>13</v>
      </c>
      <c r="O793" s="113">
        <v>2</v>
      </c>
      <c r="P793" s="68">
        <v>38161</v>
      </c>
      <c r="Q793" s="57">
        <v>38607</v>
      </c>
      <c r="R793" s="31" t="s">
        <v>2012</v>
      </c>
      <c r="S793" s="31" t="s">
        <v>2013</v>
      </c>
      <c r="T793" s="31" t="s">
        <v>2014</v>
      </c>
      <c r="U793" s="31" t="s">
        <v>554</v>
      </c>
      <c r="V793" s="31" t="s">
        <v>2864</v>
      </c>
      <c r="X793" s="42"/>
      <c r="Y793" s="16"/>
      <c r="Z793" s="42"/>
      <c r="AA793" s="7"/>
      <c r="AB793" s="5"/>
      <c r="AC793" s="7"/>
      <c r="AD793" s="7"/>
      <c r="AE793" s="7"/>
      <c r="AF793" s="35"/>
      <c r="AG793" s="7"/>
      <c r="AH793" s="5"/>
      <c r="AI793" s="9"/>
      <c r="AJ793" s="9"/>
      <c r="AK793" s="9"/>
      <c r="AL793" s="5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  <c r="EB793" s="9"/>
      <c r="EC793" s="9"/>
      <c r="ED793" s="9"/>
      <c r="EE793" s="9"/>
      <c r="EF793" s="9"/>
      <c r="EG793" s="9"/>
      <c r="EH793" s="9"/>
      <c r="EI793" s="9"/>
      <c r="EJ793" s="9"/>
      <c r="EK793" s="9"/>
      <c r="EL793" s="9"/>
      <c r="EM793" s="9"/>
      <c r="EN793" s="9"/>
      <c r="EO793" s="9"/>
      <c r="EP793" s="9"/>
      <c r="EQ793" s="9"/>
    </row>
    <row r="794" spans="2:147" ht="18.75">
      <c r="B794" s="13"/>
      <c r="C794" s="31"/>
      <c r="D794" s="32"/>
      <c r="E794" s="32">
        <v>10051153</v>
      </c>
      <c r="G794" s="13" t="s">
        <v>533</v>
      </c>
      <c r="H794" s="13" t="s">
        <v>4394</v>
      </c>
      <c r="I794" s="13" t="s">
        <v>1647</v>
      </c>
      <c r="J794" s="31">
        <v>444068</v>
      </c>
      <c r="L794" s="34"/>
      <c r="M794" s="31" t="s">
        <v>534</v>
      </c>
      <c r="N794" s="31">
        <v>322</v>
      </c>
      <c r="O794" s="98">
        <v>2.93</v>
      </c>
      <c r="P794" s="57">
        <v>39274</v>
      </c>
      <c r="Q794" s="57">
        <v>39532</v>
      </c>
      <c r="R794" s="92" t="s">
        <v>1028</v>
      </c>
      <c r="S794" s="92" t="s">
        <v>1646</v>
      </c>
      <c r="T794" s="31" t="s">
        <v>1121</v>
      </c>
      <c r="U794" s="31" t="s">
        <v>554</v>
      </c>
      <c r="V794" s="92" t="s">
        <v>4072</v>
      </c>
      <c r="X794" s="42"/>
      <c r="Y794" s="16"/>
      <c r="Z794" s="42"/>
      <c r="AA794" s="7"/>
      <c r="AB794" s="5"/>
      <c r="AC794" s="7"/>
      <c r="AD794" s="7"/>
      <c r="AE794" s="7"/>
      <c r="AF794" s="35"/>
      <c r="AG794" s="7"/>
      <c r="AH794" s="5"/>
      <c r="AI794" s="9"/>
      <c r="AJ794" s="9"/>
      <c r="AK794" s="9"/>
      <c r="AL794" s="5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  <c r="EB794" s="9"/>
      <c r="EC794" s="9"/>
      <c r="ED794" s="9"/>
      <c r="EE794" s="9"/>
      <c r="EF794" s="9"/>
      <c r="EG794" s="9"/>
      <c r="EH794" s="9"/>
      <c r="EI794" s="9"/>
      <c r="EJ794" s="9"/>
      <c r="EK794" s="9"/>
      <c r="EL794" s="9"/>
      <c r="EM794" s="9"/>
      <c r="EN794" s="9"/>
      <c r="EO794" s="9"/>
      <c r="EP794" s="9"/>
      <c r="EQ794" s="9"/>
    </row>
    <row r="795" spans="2:147" ht="18.75">
      <c r="B795" s="13"/>
      <c r="C795" s="31"/>
      <c r="D795" s="32"/>
      <c r="E795" s="58">
        <v>273859</v>
      </c>
      <c r="G795" s="54" t="s">
        <v>644</v>
      </c>
      <c r="H795" s="54" t="s">
        <v>4227</v>
      </c>
      <c r="I795" s="54" t="s">
        <v>1950</v>
      </c>
      <c r="J795" s="91">
        <v>3174424</v>
      </c>
      <c r="K795" s="91"/>
      <c r="L795" s="54" t="s">
        <v>645</v>
      </c>
      <c r="M795" s="31">
        <v>78702</v>
      </c>
      <c r="N795" s="40">
        <v>121</v>
      </c>
      <c r="O795" s="98">
        <v>1.62</v>
      </c>
      <c r="P795" s="57">
        <v>38555</v>
      </c>
      <c r="Q795" s="57">
        <v>38765</v>
      </c>
      <c r="R795" s="31" t="s">
        <v>1149</v>
      </c>
      <c r="S795" s="31" t="s">
        <v>3779</v>
      </c>
      <c r="T795" s="31" t="s">
        <v>1121</v>
      </c>
      <c r="U795" s="92" t="s">
        <v>906</v>
      </c>
      <c r="V795" s="31" t="s">
        <v>730</v>
      </c>
      <c r="X795" s="42"/>
      <c r="Y795" s="43"/>
      <c r="Z795" s="42"/>
      <c r="AA795" s="7"/>
      <c r="AB795" s="5"/>
      <c r="AC795" s="7"/>
      <c r="AD795" s="7"/>
      <c r="AE795" s="7"/>
      <c r="AF795" s="35"/>
      <c r="AG795" s="7"/>
      <c r="AH795" s="5"/>
      <c r="AI795" s="9"/>
      <c r="AJ795" s="9"/>
      <c r="AK795" s="9"/>
      <c r="AL795" s="5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  <c r="EB795" s="9"/>
      <c r="EC795" s="9"/>
      <c r="ED795" s="9"/>
      <c r="EE795" s="9"/>
      <c r="EF795" s="9"/>
      <c r="EG795" s="9"/>
      <c r="EH795" s="9"/>
      <c r="EI795" s="9"/>
      <c r="EJ795" s="9"/>
      <c r="EK795" s="9"/>
      <c r="EL795" s="9"/>
      <c r="EM795" s="9"/>
      <c r="EN795" s="9"/>
      <c r="EO795" s="9"/>
      <c r="EP795" s="9"/>
      <c r="EQ795" s="9"/>
    </row>
    <row r="796" spans="2:147" ht="18.75">
      <c r="B796" s="13"/>
      <c r="C796" s="31"/>
      <c r="D796" s="32"/>
      <c r="G796" s="13" t="s">
        <v>1988</v>
      </c>
      <c r="H796" s="13" t="s">
        <v>1122</v>
      </c>
      <c r="I796" s="13" t="s">
        <v>1483</v>
      </c>
      <c r="L796" s="13" t="s">
        <v>136</v>
      </c>
      <c r="M796" s="31">
        <v>78664</v>
      </c>
      <c r="N796" s="40">
        <v>356</v>
      </c>
      <c r="O796" s="51">
        <v>20.9</v>
      </c>
      <c r="P796" s="30" t="s">
        <v>411</v>
      </c>
      <c r="Q796" s="30"/>
      <c r="R796" s="30"/>
      <c r="S796" s="31" t="s">
        <v>2184</v>
      </c>
      <c r="T796" s="31" t="s">
        <v>2185</v>
      </c>
      <c r="U796" s="31" t="s">
        <v>3304</v>
      </c>
      <c r="V796" s="31" t="s">
        <v>3526</v>
      </c>
      <c r="X796" s="42"/>
      <c r="Y796" s="43"/>
      <c r="Z796" s="42"/>
      <c r="AA796" s="7"/>
      <c r="AB796" s="5"/>
      <c r="AC796" s="7"/>
      <c r="AD796" s="7"/>
      <c r="AE796" s="7"/>
      <c r="AF796" s="35"/>
      <c r="AG796" s="7"/>
      <c r="AH796" s="5"/>
      <c r="AI796" s="9"/>
      <c r="AJ796" s="9"/>
      <c r="AK796" s="9"/>
      <c r="AL796" s="5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  <c r="EB796" s="9"/>
      <c r="EC796" s="9"/>
      <c r="ED796" s="9"/>
      <c r="EE796" s="9"/>
      <c r="EF796" s="9"/>
      <c r="EG796" s="9"/>
      <c r="EH796" s="9"/>
      <c r="EI796" s="9"/>
      <c r="EJ796" s="9"/>
      <c r="EK796" s="9"/>
      <c r="EL796" s="9"/>
      <c r="EM796" s="9"/>
      <c r="EN796" s="9"/>
      <c r="EO796" s="9"/>
      <c r="EP796" s="9"/>
      <c r="EQ796" s="9"/>
    </row>
    <row r="797" spans="2:147" ht="18.75">
      <c r="B797" s="124"/>
      <c r="E797" s="32">
        <v>108504</v>
      </c>
      <c r="G797" s="13" t="s">
        <v>2815</v>
      </c>
      <c r="H797" s="13" t="s">
        <v>949</v>
      </c>
      <c r="I797" s="13" t="s">
        <v>950</v>
      </c>
      <c r="L797" s="13" t="s">
        <v>137</v>
      </c>
      <c r="M797" s="31">
        <v>78728</v>
      </c>
      <c r="N797" s="40">
        <v>494</v>
      </c>
      <c r="O797" s="51">
        <v>39.14</v>
      </c>
      <c r="P797" s="30">
        <v>36460</v>
      </c>
      <c r="Q797" s="30">
        <v>36657</v>
      </c>
      <c r="R797" s="30"/>
      <c r="S797" s="31" t="s">
        <v>3194</v>
      </c>
      <c r="T797" s="31" t="s">
        <v>3195</v>
      </c>
      <c r="U797" s="31" t="s">
        <v>3304</v>
      </c>
      <c r="V797" s="31" t="s">
        <v>2816</v>
      </c>
      <c r="X797" s="42"/>
      <c r="Y797" s="43"/>
      <c r="Z797" s="42"/>
      <c r="AA797" s="7"/>
      <c r="AB797" s="5"/>
      <c r="AC797" s="7"/>
      <c r="AD797" s="7"/>
      <c r="AE797" s="7"/>
      <c r="AF797" s="35"/>
      <c r="AG797" s="7"/>
      <c r="AH797" s="5"/>
      <c r="AI797" s="9"/>
      <c r="AJ797" s="9"/>
      <c r="AK797" s="9"/>
      <c r="AL797" s="5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  <c r="EB797" s="9"/>
      <c r="EC797" s="9"/>
      <c r="ED797" s="9"/>
      <c r="EE797" s="9"/>
      <c r="EF797" s="9"/>
      <c r="EG797" s="9"/>
      <c r="EH797" s="9"/>
      <c r="EI797" s="9"/>
      <c r="EJ797" s="9"/>
      <c r="EK797" s="9"/>
      <c r="EL797" s="9"/>
      <c r="EM797" s="9"/>
      <c r="EN797" s="9"/>
      <c r="EO797" s="9"/>
      <c r="EP797" s="9"/>
      <c r="EQ797" s="9"/>
    </row>
    <row r="798" spans="2:147" ht="18.75">
      <c r="B798" s="13"/>
      <c r="C798" s="31"/>
      <c r="D798" s="32"/>
      <c r="G798" s="13" t="s">
        <v>1485</v>
      </c>
      <c r="H798" s="13" t="s">
        <v>1486</v>
      </c>
      <c r="I798" s="13" t="s">
        <v>1487</v>
      </c>
      <c r="L798" s="13" t="s">
        <v>138</v>
      </c>
      <c r="M798" s="31">
        <v>78721</v>
      </c>
      <c r="N798" s="40">
        <v>15</v>
      </c>
      <c r="O798" s="51">
        <v>1.04</v>
      </c>
      <c r="P798" s="30">
        <v>35221</v>
      </c>
      <c r="Q798" s="30">
        <v>35582</v>
      </c>
      <c r="R798" s="30"/>
      <c r="S798" s="31" t="s">
        <v>1488</v>
      </c>
      <c r="T798" s="31" t="s">
        <v>1491</v>
      </c>
      <c r="U798" s="31" t="s">
        <v>3304</v>
      </c>
      <c r="V798" s="31" t="s">
        <v>3522</v>
      </c>
      <c r="X798" s="42"/>
      <c r="Y798" s="43"/>
      <c r="Z798" s="42"/>
      <c r="AA798" s="7"/>
      <c r="AB798" s="5"/>
      <c r="AC798" s="7"/>
      <c r="AD798" s="7"/>
      <c r="AE798" s="7"/>
      <c r="AF798" s="35"/>
      <c r="AG798" s="7"/>
      <c r="AH798" s="5"/>
      <c r="AI798" s="9"/>
      <c r="AJ798" s="9"/>
      <c r="AK798" s="9"/>
      <c r="AL798" s="5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  <c r="EB798" s="9"/>
      <c r="EC798" s="9"/>
      <c r="ED798" s="9"/>
      <c r="EE798" s="9"/>
      <c r="EF798" s="9"/>
      <c r="EG798" s="9"/>
      <c r="EH798" s="9"/>
      <c r="EI798" s="9"/>
      <c r="EJ798" s="9"/>
      <c r="EK798" s="9"/>
      <c r="EL798" s="9"/>
      <c r="EM798" s="9"/>
      <c r="EN798" s="9"/>
      <c r="EO798" s="9"/>
      <c r="EP798" s="9"/>
      <c r="EQ798" s="9"/>
    </row>
    <row r="799" spans="2:147" ht="18.75">
      <c r="B799" s="13"/>
      <c r="C799" s="31"/>
      <c r="D799" s="32"/>
      <c r="E799" s="32">
        <v>207254</v>
      </c>
      <c r="G799" s="13" t="s">
        <v>3878</v>
      </c>
      <c r="H799" s="13" t="s">
        <v>4005</v>
      </c>
      <c r="I799" s="13" t="s">
        <v>2661</v>
      </c>
      <c r="L799" s="13" t="s">
        <v>3127</v>
      </c>
      <c r="M799" s="31">
        <v>78741</v>
      </c>
      <c r="N799" s="31">
        <v>280</v>
      </c>
      <c r="O799" s="51">
        <v>7</v>
      </c>
      <c r="P799" s="30">
        <v>37470</v>
      </c>
      <c r="Q799" s="30">
        <v>37497</v>
      </c>
      <c r="R799" s="31" t="s">
        <v>4328</v>
      </c>
      <c r="S799" s="31" t="s">
        <v>4250</v>
      </c>
      <c r="T799" s="31" t="s">
        <v>1384</v>
      </c>
      <c r="U799" s="31" t="s">
        <v>3304</v>
      </c>
      <c r="V799" s="31" t="s">
        <v>3739</v>
      </c>
      <c r="X799" s="42"/>
      <c r="Y799" s="43"/>
      <c r="Z799" s="42"/>
      <c r="AA799" s="7"/>
      <c r="AB799" s="5"/>
      <c r="AC799" s="7"/>
      <c r="AD799" s="7"/>
      <c r="AE799" s="7"/>
      <c r="AF799" s="35"/>
      <c r="AG799" s="7"/>
      <c r="AH799" s="5"/>
      <c r="AI799" s="9"/>
      <c r="AJ799" s="9"/>
      <c r="AK799" s="9"/>
      <c r="AL799" s="5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  <c r="EB799" s="9"/>
      <c r="EC799" s="9"/>
      <c r="ED799" s="9"/>
      <c r="EE799" s="9"/>
      <c r="EF799" s="9"/>
      <c r="EG799" s="9"/>
      <c r="EH799" s="9"/>
      <c r="EI799" s="9"/>
      <c r="EJ799" s="9"/>
      <c r="EK799" s="9"/>
      <c r="EL799" s="9"/>
      <c r="EM799" s="9"/>
      <c r="EN799" s="9"/>
      <c r="EO799" s="9"/>
      <c r="EP799" s="9"/>
      <c r="EQ799" s="9"/>
    </row>
    <row r="800" spans="2:147" ht="18.75">
      <c r="B800" s="13"/>
      <c r="C800" s="31"/>
      <c r="D800" s="32"/>
      <c r="E800" s="70" t="s">
        <v>2725</v>
      </c>
      <c r="G800" s="66" t="s">
        <v>99</v>
      </c>
      <c r="H800" s="66" t="s">
        <v>3898</v>
      </c>
      <c r="I800" s="66" t="s">
        <v>2865</v>
      </c>
      <c r="J800" s="71"/>
      <c r="K800" s="71"/>
      <c r="L800" s="66" t="s">
        <v>2866</v>
      </c>
      <c r="M800" s="31">
        <v>78724</v>
      </c>
      <c r="N800" s="31">
        <v>250</v>
      </c>
      <c r="O800" s="51">
        <v>24.07</v>
      </c>
      <c r="P800" s="68">
        <v>38148</v>
      </c>
      <c r="Q800" s="68">
        <v>38243</v>
      </c>
      <c r="R800" s="31" t="s">
        <v>2012</v>
      </c>
      <c r="S800" s="31" t="s">
        <v>2013</v>
      </c>
      <c r="T800" s="31" t="s">
        <v>2014</v>
      </c>
      <c r="U800" s="31" t="s">
        <v>3304</v>
      </c>
      <c r="V800" s="31" t="s">
        <v>2864</v>
      </c>
      <c r="X800" s="42"/>
      <c r="Y800" s="43"/>
      <c r="Z800" s="42"/>
      <c r="AA800" s="7"/>
      <c r="AB800" s="5"/>
      <c r="AC800" s="7"/>
      <c r="AD800" s="7"/>
      <c r="AE800" s="7"/>
      <c r="AF800" s="35"/>
      <c r="AG800" s="7"/>
      <c r="AH800" s="5"/>
      <c r="AI800" s="9"/>
      <c r="AJ800" s="9"/>
      <c r="AK800" s="9"/>
      <c r="AL800" s="5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  <c r="EB800" s="9"/>
      <c r="EC800" s="9"/>
      <c r="ED800" s="9"/>
      <c r="EE800" s="9"/>
      <c r="EF800" s="9"/>
      <c r="EG800" s="9"/>
      <c r="EH800" s="9"/>
      <c r="EI800" s="9"/>
      <c r="EJ800" s="9"/>
      <c r="EK800" s="9"/>
      <c r="EL800" s="9"/>
      <c r="EM800" s="9"/>
      <c r="EN800" s="9"/>
      <c r="EO800" s="9"/>
      <c r="EP800" s="9"/>
      <c r="EQ800" s="9"/>
    </row>
    <row r="801" spans="2:147" ht="18.75">
      <c r="B801" s="13"/>
      <c r="C801" s="31"/>
      <c r="D801" s="32"/>
      <c r="E801" s="59">
        <v>211953</v>
      </c>
      <c r="G801" s="59" t="s">
        <v>1561</v>
      </c>
      <c r="H801" s="59" t="s">
        <v>838</v>
      </c>
      <c r="I801" s="59" t="s">
        <v>2946</v>
      </c>
      <c r="J801" s="105"/>
      <c r="K801" s="105"/>
      <c r="L801" s="59" t="s">
        <v>1562</v>
      </c>
      <c r="M801" s="31">
        <v>78702</v>
      </c>
      <c r="N801" s="31">
        <v>54</v>
      </c>
      <c r="O801" s="113">
        <v>2.573</v>
      </c>
      <c r="P801" s="103">
        <v>37595</v>
      </c>
      <c r="Q801" s="103">
        <v>37735</v>
      </c>
      <c r="R801" s="104" t="s">
        <v>4328</v>
      </c>
      <c r="S801" s="104" t="s">
        <v>1563</v>
      </c>
      <c r="T801" s="104" t="s">
        <v>1564</v>
      </c>
      <c r="U801" s="4" t="s">
        <v>3304</v>
      </c>
      <c r="V801" s="31" t="s">
        <v>2008</v>
      </c>
      <c r="X801" s="42"/>
      <c r="Y801" s="43"/>
      <c r="Z801" s="42"/>
      <c r="AA801" s="7"/>
      <c r="AB801" s="5"/>
      <c r="AC801" s="7"/>
      <c r="AD801" s="7"/>
      <c r="AE801" s="7"/>
      <c r="AF801" s="35"/>
      <c r="AG801" s="7"/>
      <c r="AH801" s="5"/>
      <c r="AI801" s="9"/>
      <c r="AJ801" s="9"/>
      <c r="AK801" s="9"/>
      <c r="AL801" s="5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  <c r="EB801" s="9"/>
      <c r="EC801" s="9"/>
      <c r="ED801" s="9"/>
      <c r="EE801" s="9"/>
      <c r="EF801" s="9"/>
      <c r="EG801" s="9"/>
      <c r="EH801" s="9"/>
      <c r="EI801" s="9"/>
      <c r="EJ801" s="9"/>
      <c r="EK801" s="9"/>
      <c r="EL801" s="9"/>
      <c r="EM801" s="9"/>
      <c r="EN801" s="9"/>
      <c r="EO801" s="9"/>
      <c r="EP801" s="9"/>
      <c r="EQ801" s="9"/>
    </row>
    <row r="802" spans="2:147" ht="18.75">
      <c r="B802" s="13"/>
      <c r="C802" s="31"/>
      <c r="D802" s="32"/>
      <c r="E802" s="124">
        <v>10153128</v>
      </c>
      <c r="F802" s="13"/>
      <c r="G802" s="125" t="s">
        <v>2206</v>
      </c>
      <c r="H802" s="125" t="s">
        <v>2207</v>
      </c>
      <c r="I802" s="125" t="s">
        <v>2292</v>
      </c>
      <c r="J802" s="126">
        <v>8582</v>
      </c>
      <c r="K802" s="126"/>
      <c r="L802" s="125"/>
      <c r="M802" s="31">
        <v>78723</v>
      </c>
      <c r="N802" s="131">
        <v>12</v>
      </c>
      <c r="O802" s="130">
        <v>0.2119</v>
      </c>
      <c r="P802" s="127">
        <v>39595</v>
      </c>
      <c r="R802" s="131" t="s">
        <v>4076</v>
      </c>
      <c r="S802" s="126" t="s">
        <v>2293</v>
      </c>
      <c r="T802" s="31" t="s">
        <v>2228</v>
      </c>
      <c r="U802" s="31" t="s">
        <v>554</v>
      </c>
      <c r="V802" s="31" t="s">
        <v>266</v>
      </c>
      <c r="X802" s="42"/>
      <c r="Y802" s="43"/>
      <c r="Z802" s="42"/>
      <c r="AA802" s="7"/>
      <c r="AB802" s="5"/>
      <c r="AC802" s="7"/>
      <c r="AD802" s="7"/>
      <c r="AE802" s="7"/>
      <c r="AF802" s="35"/>
      <c r="AG802" s="7"/>
      <c r="AH802" s="5"/>
      <c r="AI802" s="9"/>
      <c r="AJ802" s="9"/>
      <c r="AK802" s="9"/>
      <c r="AL802" s="5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  <c r="EB802" s="9"/>
      <c r="EC802" s="9"/>
      <c r="ED802" s="9"/>
      <c r="EE802" s="9"/>
      <c r="EF802" s="9"/>
      <c r="EG802" s="9"/>
      <c r="EH802" s="9"/>
      <c r="EI802" s="9"/>
      <c r="EJ802" s="9"/>
      <c r="EK802" s="9"/>
      <c r="EL802" s="9"/>
      <c r="EM802" s="9"/>
      <c r="EN802" s="9"/>
      <c r="EO802" s="9"/>
      <c r="EP802" s="9"/>
      <c r="EQ802" s="9"/>
    </row>
    <row r="803" spans="2:147" ht="18.75">
      <c r="B803" s="13"/>
      <c r="C803" s="31"/>
      <c r="D803" s="32"/>
      <c r="E803" s="124">
        <v>11457725</v>
      </c>
      <c r="F803" s="13"/>
      <c r="G803" s="125" t="s">
        <v>5750</v>
      </c>
      <c r="H803" s="13" t="s">
        <v>5751</v>
      </c>
      <c r="I803" s="125" t="s">
        <v>5752</v>
      </c>
      <c r="J803" s="126">
        <v>310040</v>
      </c>
      <c r="K803" s="13"/>
      <c r="M803" s="126" t="s">
        <v>532</v>
      </c>
      <c r="N803" s="31">
        <v>27</v>
      </c>
      <c r="O803" s="51">
        <v>0.1606</v>
      </c>
      <c r="P803" s="127">
        <v>42347</v>
      </c>
      <c r="Q803" s="125"/>
      <c r="R803" s="31" t="s">
        <v>1871</v>
      </c>
      <c r="S803" s="126" t="s">
        <v>5447</v>
      </c>
      <c r="T803" s="126" t="s">
        <v>523</v>
      </c>
      <c r="U803" s="126" t="s">
        <v>554</v>
      </c>
      <c r="V803" s="92" t="s">
        <v>5699</v>
      </c>
      <c r="X803" s="42"/>
      <c r="Y803" s="43"/>
      <c r="Z803" s="42"/>
      <c r="AA803" s="7"/>
      <c r="AB803" s="5"/>
      <c r="AC803" s="7"/>
      <c r="AD803" s="7"/>
      <c r="AE803" s="7"/>
      <c r="AF803" s="35"/>
      <c r="AG803" s="7"/>
      <c r="AH803" s="5"/>
      <c r="AI803" s="9"/>
      <c r="AJ803" s="9"/>
      <c r="AK803" s="9"/>
      <c r="AL803" s="5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  <c r="EB803" s="9"/>
      <c r="EC803" s="9"/>
      <c r="ED803" s="9"/>
      <c r="EE803" s="9"/>
      <c r="EF803" s="9"/>
      <c r="EG803" s="9"/>
      <c r="EH803" s="9"/>
      <c r="EI803" s="9"/>
      <c r="EJ803" s="9"/>
      <c r="EK803" s="9"/>
      <c r="EL803" s="9"/>
      <c r="EM803" s="9"/>
      <c r="EN803" s="9"/>
      <c r="EO803" s="9"/>
      <c r="EP803" s="9"/>
      <c r="EQ803" s="9"/>
    </row>
    <row r="804" spans="1:147" ht="18.75">
      <c r="A804" s="124"/>
      <c r="B804" s="13"/>
      <c r="C804" s="125"/>
      <c r="D804" s="32"/>
      <c r="E804" s="61">
        <v>144300</v>
      </c>
      <c r="G804" s="13" t="s">
        <v>4304</v>
      </c>
      <c r="H804" s="13" t="s">
        <v>1267</v>
      </c>
      <c r="I804" s="13" t="s">
        <v>1012</v>
      </c>
      <c r="L804" s="13" t="s">
        <v>139</v>
      </c>
      <c r="M804" s="31">
        <v>78748</v>
      </c>
      <c r="N804" s="40">
        <v>224</v>
      </c>
      <c r="O804" s="51">
        <v>12.7</v>
      </c>
      <c r="P804" s="30">
        <v>36090</v>
      </c>
      <c r="Q804" s="30">
        <v>36635</v>
      </c>
      <c r="R804" s="30"/>
      <c r="S804" s="31" t="s">
        <v>1013</v>
      </c>
      <c r="T804" s="31" t="s">
        <v>1014</v>
      </c>
      <c r="U804" s="31" t="s">
        <v>3304</v>
      </c>
      <c r="V804" s="31" t="s">
        <v>3532</v>
      </c>
      <c r="X804" s="42"/>
      <c r="Y804" s="43"/>
      <c r="Z804" s="42"/>
      <c r="AA804" s="7"/>
      <c r="AB804" s="5"/>
      <c r="AC804" s="7"/>
      <c r="AD804" s="7"/>
      <c r="AE804" s="7"/>
      <c r="AF804" s="35"/>
      <c r="AG804" s="7"/>
      <c r="AH804" s="5"/>
      <c r="AI804" s="9"/>
      <c r="AJ804" s="9"/>
      <c r="AK804" s="9"/>
      <c r="AL804" s="5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  <c r="EB804" s="9"/>
      <c r="EC804" s="9"/>
      <c r="ED804" s="9"/>
      <c r="EE804" s="9"/>
      <c r="EF804" s="9"/>
      <c r="EG804" s="9"/>
      <c r="EH804" s="9"/>
      <c r="EI804" s="9"/>
      <c r="EJ804" s="9"/>
      <c r="EK804" s="9"/>
      <c r="EL804" s="9"/>
      <c r="EM804" s="9"/>
      <c r="EN804" s="9"/>
      <c r="EO804" s="9"/>
      <c r="EP804" s="9"/>
      <c r="EQ804" s="9"/>
    </row>
    <row r="805" spans="2:147" ht="18.75">
      <c r="B805" s="13"/>
      <c r="C805" s="31"/>
      <c r="D805" s="32"/>
      <c r="G805" s="13" t="s">
        <v>1015</v>
      </c>
      <c r="H805" s="13" t="s">
        <v>1016</v>
      </c>
      <c r="I805" s="13" t="s">
        <v>3613</v>
      </c>
      <c r="L805" s="13" t="s">
        <v>140</v>
      </c>
      <c r="M805" s="31">
        <v>78758</v>
      </c>
      <c r="N805" s="40">
        <v>308</v>
      </c>
      <c r="O805" s="51">
        <v>17.01</v>
      </c>
      <c r="P805" s="30">
        <v>33875</v>
      </c>
      <c r="Q805" s="30">
        <v>33952</v>
      </c>
      <c r="R805" s="30"/>
      <c r="S805" s="31" t="s">
        <v>1168</v>
      </c>
      <c r="T805" s="31" t="s">
        <v>1169</v>
      </c>
      <c r="U805" s="31" t="s">
        <v>3304</v>
      </c>
      <c r="V805" s="31" t="s">
        <v>178</v>
      </c>
      <c r="X805" s="42"/>
      <c r="Y805" s="43"/>
      <c r="Z805" s="42"/>
      <c r="AA805" s="7"/>
      <c r="AB805" s="5"/>
      <c r="AC805" s="7"/>
      <c r="AD805" s="7"/>
      <c r="AE805" s="7"/>
      <c r="AF805" s="35">
        <f>AF779</f>
        <v>0</v>
      </c>
      <c r="AG805" s="7"/>
      <c r="AH805" s="5"/>
      <c r="AI805" s="9"/>
      <c r="AJ805" s="9"/>
      <c r="AK805" s="9"/>
      <c r="AL805" s="5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  <c r="EB805" s="9"/>
      <c r="EC805" s="9"/>
      <c r="ED805" s="9"/>
      <c r="EE805" s="9"/>
      <c r="EF805" s="9"/>
      <c r="EG805" s="9"/>
      <c r="EH805" s="9"/>
      <c r="EI805" s="9"/>
      <c r="EJ805" s="9"/>
      <c r="EK805" s="9"/>
      <c r="EL805" s="9"/>
      <c r="EM805" s="9"/>
      <c r="EN805" s="9"/>
      <c r="EO805" s="9"/>
      <c r="EP805" s="9"/>
      <c r="EQ805" s="9"/>
    </row>
    <row r="806" spans="2:147" ht="18.75">
      <c r="B806" s="13"/>
      <c r="C806" s="31"/>
      <c r="D806" s="32"/>
      <c r="E806" s="175" t="s">
        <v>1422</v>
      </c>
      <c r="F806" s="157"/>
      <c r="G806" s="155" t="s">
        <v>3229</v>
      </c>
      <c r="H806" s="169" t="s">
        <v>855</v>
      </c>
      <c r="I806" s="169" t="s">
        <v>1430</v>
      </c>
      <c r="J806" s="171">
        <v>3259501</v>
      </c>
      <c r="K806" s="171"/>
      <c r="L806" s="169" t="s">
        <v>1430</v>
      </c>
      <c r="M806" s="171">
        <v>78748</v>
      </c>
      <c r="N806" s="171">
        <v>183</v>
      </c>
      <c r="O806" s="176">
        <v>28.736</v>
      </c>
      <c r="P806" s="180">
        <v>39043</v>
      </c>
      <c r="Q806" s="180">
        <v>39560</v>
      </c>
      <c r="R806" s="171" t="s">
        <v>4076</v>
      </c>
      <c r="S806" s="171" t="s">
        <v>1507</v>
      </c>
      <c r="T806" s="171" t="s">
        <v>1508</v>
      </c>
      <c r="U806" s="157" t="s">
        <v>3304</v>
      </c>
      <c r="V806" s="157" t="s">
        <v>4325</v>
      </c>
      <c r="X806" s="42"/>
      <c r="Y806" s="43"/>
      <c r="Z806" s="42"/>
      <c r="AA806" s="7"/>
      <c r="AB806" s="5"/>
      <c r="AC806" s="7"/>
      <c r="AD806" s="7"/>
      <c r="AE806" s="7"/>
      <c r="AF806" s="35"/>
      <c r="AG806" s="7"/>
      <c r="AH806" s="5"/>
      <c r="AI806" s="9"/>
      <c r="AJ806" s="9"/>
      <c r="AK806" s="9"/>
      <c r="AL806" s="5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  <c r="EB806" s="9"/>
      <c r="EC806" s="9"/>
      <c r="ED806" s="9"/>
      <c r="EE806" s="9"/>
      <c r="EF806" s="9"/>
      <c r="EG806" s="9"/>
      <c r="EH806" s="9"/>
      <c r="EI806" s="9"/>
      <c r="EJ806" s="9"/>
      <c r="EK806" s="9"/>
      <c r="EL806" s="9"/>
      <c r="EM806" s="9"/>
      <c r="EN806" s="9"/>
      <c r="EO806" s="9"/>
      <c r="EP806" s="9"/>
      <c r="EQ806" s="9"/>
    </row>
    <row r="807" spans="2:147" ht="18.75">
      <c r="B807" s="13"/>
      <c r="C807" s="31"/>
      <c r="D807" s="32"/>
      <c r="E807" s="124">
        <v>10477620</v>
      </c>
      <c r="F807" s="13"/>
      <c r="G807" s="125" t="s">
        <v>2630</v>
      </c>
      <c r="H807" s="125" t="s">
        <v>3061</v>
      </c>
      <c r="I807" s="125" t="s">
        <v>2629</v>
      </c>
      <c r="J807" s="126">
        <v>250397</v>
      </c>
      <c r="K807" s="125"/>
      <c r="L807" s="125"/>
      <c r="M807" s="126" t="s">
        <v>532</v>
      </c>
      <c r="N807" s="31">
        <v>7</v>
      </c>
      <c r="O807" s="130">
        <v>0.1405</v>
      </c>
      <c r="P807" s="127">
        <v>40403</v>
      </c>
      <c r="Q807" s="127">
        <v>40541</v>
      </c>
      <c r="R807" s="31" t="s">
        <v>1655</v>
      </c>
      <c r="S807" s="126" t="s">
        <v>3063</v>
      </c>
      <c r="T807" s="126" t="s">
        <v>3062</v>
      </c>
      <c r="U807" s="31" t="s">
        <v>3304</v>
      </c>
      <c r="V807" s="31" t="s">
        <v>3844</v>
      </c>
      <c r="X807" s="42"/>
      <c r="Y807" s="43"/>
      <c r="Z807" s="42"/>
      <c r="AA807" s="7"/>
      <c r="AB807" s="5"/>
      <c r="AC807" s="7"/>
      <c r="AD807" s="7"/>
      <c r="AE807" s="7"/>
      <c r="AF807" s="35"/>
      <c r="AG807" s="7"/>
      <c r="AH807" s="5"/>
      <c r="AI807" s="9"/>
      <c r="AJ807" s="9"/>
      <c r="AK807" s="9"/>
      <c r="AL807" s="5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  <c r="EB807" s="9"/>
      <c r="EC807" s="9"/>
      <c r="ED807" s="9"/>
      <c r="EE807" s="9"/>
      <c r="EF807" s="9"/>
      <c r="EG807" s="9"/>
      <c r="EH807" s="9"/>
      <c r="EI807" s="9"/>
      <c r="EJ807" s="9"/>
      <c r="EK807" s="9"/>
      <c r="EL807" s="9"/>
      <c r="EM807" s="9"/>
      <c r="EN807" s="9"/>
      <c r="EO807" s="9"/>
      <c r="EP807" s="9"/>
      <c r="EQ807" s="9"/>
    </row>
    <row r="808" spans="2:147" ht="18.75">
      <c r="B808" s="13"/>
      <c r="C808" s="31"/>
      <c r="D808" s="32"/>
      <c r="E808" s="32">
        <v>191848</v>
      </c>
      <c r="G808" s="13" t="s">
        <v>4332</v>
      </c>
      <c r="H808" s="13" t="s">
        <v>2313</v>
      </c>
      <c r="I808" s="13" t="s">
        <v>2320</v>
      </c>
      <c r="L808" s="13" t="s">
        <v>4333</v>
      </c>
      <c r="M808" s="31">
        <v>78705</v>
      </c>
      <c r="N808" s="31">
        <v>14</v>
      </c>
      <c r="O808" s="51">
        <v>0.4</v>
      </c>
      <c r="P808" s="30">
        <v>37187</v>
      </c>
      <c r="Q808" s="30">
        <v>37389</v>
      </c>
      <c r="R808" s="31" t="s">
        <v>4334</v>
      </c>
      <c r="S808" s="31" t="s">
        <v>4004</v>
      </c>
      <c r="T808" s="31" t="s">
        <v>4335</v>
      </c>
      <c r="U808" s="31" t="s">
        <v>3304</v>
      </c>
      <c r="V808" s="31" t="s">
        <v>4003</v>
      </c>
      <c r="X808" s="42"/>
      <c r="Y808" s="43"/>
      <c r="Z808" s="42"/>
      <c r="AA808" s="7"/>
      <c r="AB808" s="5"/>
      <c r="AC808" s="7"/>
      <c r="AD808" s="7"/>
      <c r="AE808" s="7"/>
      <c r="AF808" s="35"/>
      <c r="AG808" s="7"/>
      <c r="AH808" s="5"/>
      <c r="AI808" s="9"/>
      <c r="AJ808" s="9"/>
      <c r="AK808" s="9"/>
      <c r="AL808" s="5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  <c r="EB808" s="9"/>
      <c r="EC808" s="9"/>
      <c r="ED808" s="9"/>
      <c r="EE808" s="9"/>
      <c r="EF808" s="9"/>
      <c r="EG808" s="9"/>
      <c r="EH808" s="9"/>
      <c r="EI808" s="9"/>
      <c r="EJ808" s="9"/>
      <c r="EK808" s="9"/>
      <c r="EL808" s="9"/>
      <c r="EM808" s="9"/>
      <c r="EN808" s="9"/>
      <c r="EO808" s="9"/>
      <c r="EP808" s="9"/>
      <c r="EQ808" s="9"/>
    </row>
    <row r="809" spans="2:147" ht="18.75">
      <c r="B809" s="48"/>
      <c r="C809" s="31"/>
      <c r="D809" s="32"/>
      <c r="E809" s="58">
        <v>244371</v>
      </c>
      <c r="G809" s="54" t="s">
        <v>3133</v>
      </c>
      <c r="H809" s="54" t="s">
        <v>3841</v>
      </c>
      <c r="I809" s="13" t="s">
        <v>788</v>
      </c>
      <c r="L809" s="54" t="s">
        <v>3134</v>
      </c>
      <c r="M809" s="31">
        <v>78702</v>
      </c>
      <c r="N809" s="31">
        <v>30</v>
      </c>
      <c r="O809" s="51">
        <v>1.01</v>
      </c>
      <c r="P809" s="57">
        <v>38320</v>
      </c>
      <c r="Q809" s="57">
        <v>38413</v>
      </c>
      <c r="R809" s="31" t="s">
        <v>2012</v>
      </c>
      <c r="S809" s="4" t="s">
        <v>339</v>
      </c>
      <c r="T809" s="4" t="s">
        <v>340</v>
      </c>
      <c r="U809" s="31" t="s">
        <v>3304</v>
      </c>
      <c r="V809" s="31" t="s">
        <v>589</v>
      </c>
      <c r="X809" s="42"/>
      <c r="Y809" s="43"/>
      <c r="Z809" s="42"/>
      <c r="AA809" s="7"/>
      <c r="AB809" s="5"/>
      <c r="AC809" s="7"/>
      <c r="AD809" s="7"/>
      <c r="AE809" s="7"/>
      <c r="AF809" s="35"/>
      <c r="AG809" s="7"/>
      <c r="AH809" s="5"/>
      <c r="AI809" s="9"/>
      <c r="AJ809" s="9"/>
      <c r="AK809" s="9"/>
      <c r="AL809" s="5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  <c r="EB809" s="9"/>
      <c r="EC809" s="9"/>
      <c r="ED809" s="9"/>
      <c r="EE809" s="9"/>
      <c r="EF809" s="9"/>
      <c r="EG809" s="9"/>
      <c r="EH809" s="9"/>
      <c r="EI809" s="9"/>
      <c r="EJ809" s="9"/>
      <c r="EK809" s="9"/>
      <c r="EL809" s="9"/>
      <c r="EM809" s="9"/>
      <c r="EN809" s="9"/>
      <c r="EO809" s="9"/>
      <c r="EP809" s="9"/>
      <c r="EQ809" s="9"/>
    </row>
    <row r="810" spans="2:147" ht="18.75">
      <c r="B810" s="13"/>
      <c r="C810" s="31"/>
      <c r="D810" s="32"/>
      <c r="E810" s="124">
        <v>10954181</v>
      </c>
      <c r="F810" s="13"/>
      <c r="G810" s="13" t="s">
        <v>4731</v>
      </c>
      <c r="H810" s="125" t="s">
        <v>4732</v>
      </c>
      <c r="I810" s="13" t="s">
        <v>4733</v>
      </c>
      <c r="J810" s="126">
        <v>879566</v>
      </c>
      <c r="K810" s="13"/>
      <c r="M810" s="126">
        <v>78702</v>
      </c>
      <c r="N810" s="4">
        <v>334</v>
      </c>
      <c r="O810" s="51">
        <v>4.48</v>
      </c>
      <c r="P810" s="127">
        <v>41417</v>
      </c>
      <c r="Q810" s="127">
        <v>41834</v>
      </c>
      <c r="R810" s="31" t="s">
        <v>259</v>
      </c>
      <c r="S810" s="31" t="s">
        <v>4635</v>
      </c>
      <c r="T810" s="31" t="s">
        <v>119</v>
      </c>
      <c r="U810" s="92" t="s">
        <v>177</v>
      </c>
      <c r="V810" s="92" t="s">
        <v>4792</v>
      </c>
      <c r="X810" s="42"/>
      <c r="Y810" s="43"/>
      <c r="Z810" s="42"/>
      <c r="AA810" s="7"/>
      <c r="AB810" s="5"/>
      <c r="AC810" s="7"/>
      <c r="AD810" s="7"/>
      <c r="AE810" s="7"/>
      <c r="AF810" s="35"/>
      <c r="AG810" s="7"/>
      <c r="AH810" s="5"/>
      <c r="AI810" s="9"/>
      <c r="AJ810" s="9"/>
      <c r="AK810" s="9"/>
      <c r="AL810" s="5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  <c r="EB810" s="9"/>
      <c r="EC810" s="9"/>
      <c r="ED810" s="9"/>
      <c r="EE810" s="9"/>
      <c r="EF810" s="9"/>
      <c r="EG810" s="9"/>
      <c r="EH810" s="9"/>
      <c r="EI810" s="9"/>
      <c r="EJ810" s="9"/>
      <c r="EK810" s="9"/>
      <c r="EL810" s="9"/>
      <c r="EM810" s="9"/>
      <c r="EN810" s="9"/>
      <c r="EO810" s="9"/>
      <c r="EP810" s="9"/>
      <c r="EQ810" s="9"/>
    </row>
    <row r="811" spans="2:147" ht="18.75">
      <c r="B811" s="13"/>
      <c r="C811" s="31"/>
      <c r="D811" s="32"/>
      <c r="E811" s="32">
        <v>192358</v>
      </c>
      <c r="G811" s="13" t="s">
        <v>1416</v>
      </c>
      <c r="H811" s="13" t="s">
        <v>2315</v>
      </c>
      <c r="I811" s="13" t="s">
        <v>1804</v>
      </c>
      <c r="L811" s="13" t="s">
        <v>2456</v>
      </c>
      <c r="M811" s="31">
        <v>78729</v>
      </c>
      <c r="N811" s="31">
        <v>64</v>
      </c>
      <c r="O811" s="51">
        <v>6.7</v>
      </c>
      <c r="P811" s="30">
        <v>37204</v>
      </c>
      <c r="Q811" s="30">
        <v>37356</v>
      </c>
      <c r="R811" s="31" t="s">
        <v>2024</v>
      </c>
      <c r="S811" s="31" t="s">
        <v>933</v>
      </c>
      <c r="T811" s="31" t="s">
        <v>2457</v>
      </c>
      <c r="U811" s="31" t="s">
        <v>3304</v>
      </c>
      <c r="V811" s="31" t="s">
        <v>4003</v>
      </c>
      <c r="X811" s="42"/>
      <c r="Y811" s="43"/>
      <c r="Z811" s="42"/>
      <c r="AA811" s="7"/>
      <c r="AB811" s="5"/>
      <c r="AC811" s="7"/>
      <c r="AD811" s="7"/>
      <c r="AE811" s="7"/>
      <c r="AF811" s="35"/>
      <c r="AG811" s="7"/>
      <c r="AH811" s="5"/>
      <c r="AI811" s="9"/>
      <c r="AJ811" s="9"/>
      <c r="AK811" s="9"/>
      <c r="AL811" s="5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  <c r="EB811" s="9"/>
      <c r="EC811" s="9"/>
      <c r="ED811" s="9"/>
      <c r="EE811" s="9"/>
      <c r="EF811" s="9"/>
      <c r="EG811" s="9"/>
      <c r="EH811" s="9"/>
      <c r="EI811" s="9"/>
      <c r="EJ811" s="9"/>
      <c r="EK811" s="9"/>
      <c r="EL811" s="9"/>
      <c r="EM811" s="9"/>
      <c r="EN811" s="9"/>
      <c r="EO811" s="9"/>
      <c r="EP811" s="9"/>
      <c r="EQ811" s="9"/>
    </row>
    <row r="812" spans="1:147" ht="18.75">
      <c r="A812" s="124"/>
      <c r="B812" s="13"/>
      <c r="C812" s="125"/>
      <c r="D812" s="32"/>
      <c r="E812" s="58">
        <v>305754</v>
      </c>
      <c r="G812" s="58" t="s">
        <v>1460</v>
      </c>
      <c r="H812" s="58" t="s">
        <v>457</v>
      </c>
      <c r="I812" s="58" t="s">
        <v>1461</v>
      </c>
      <c r="J812" s="91">
        <v>3268890</v>
      </c>
      <c r="K812" s="91"/>
      <c r="L812" s="58" t="s">
        <v>1461</v>
      </c>
      <c r="M812" s="91">
        <v>78705</v>
      </c>
      <c r="N812" s="91">
        <v>47</v>
      </c>
      <c r="O812" s="98">
        <v>0.3321</v>
      </c>
      <c r="P812" s="112">
        <v>39000</v>
      </c>
      <c r="Q812" s="57">
        <v>39248</v>
      </c>
      <c r="R812" s="91" t="s">
        <v>2012</v>
      </c>
      <c r="S812" s="91" t="s">
        <v>3679</v>
      </c>
      <c r="T812" s="91" t="s">
        <v>1384</v>
      </c>
      <c r="U812" s="31" t="s">
        <v>3304</v>
      </c>
      <c r="V812" s="31" t="s">
        <v>4325</v>
      </c>
      <c r="X812" s="42"/>
      <c r="Y812" s="43"/>
      <c r="Z812" s="42"/>
      <c r="AA812" s="7"/>
      <c r="AB812" s="5"/>
      <c r="AC812" s="7"/>
      <c r="AD812" s="7"/>
      <c r="AE812" s="7"/>
      <c r="AF812" s="35"/>
      <c r="AG812" s="7"/>
      <c r="AH812" s="5"/>
      <c r="AI812" s="9"/>
      <c r="AJ812" s="9"/>
      <c r="AK812" s="9"/>
      <c r="AL812" s="5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  <c r="EB812" s="9"/>
      <c r="EC812" s="9"/>
      <c r="ED812" s="9"/>
      <c r="EE812" s="9"/>
      <c r="EF812" s="9"/>
      <c r="EG812" s="9"/>
      <c r="EH812" s="9"/>
      <c r="EI812" s="9"/>
      <c r="EJ812" s="9"/>
      <c r="EK812" s="9"/>
      <c r="EL812" s="9"/>
      <c r="EM812" s="9"/>
      <c r="EN812" s="9"/>
      <c r="EO812" s="9"/>
      <c r="EP812" s="9"/>
      <c r="EQ812" s="9"/>
    </row>
    <row r="813" spans="2:147" ht="18.75">
      <c r="B813" s="13"/>
      <c r="C813" s="31"/>
      <c r="D813" s="32"/>
      <c r="E813" s="58">
        <v>310503</v>
      </c>
      <c r="G813" s="54" t="s">
        <v>1688</v>
      </c>
      <c r="H813" s="54" t="s">
        <v>2260</v>
      </c>
      <c r="I813" s="54" t="s">
        <v>1689</v>
      </c>
      <c r="J813" s="91"/>
      <c r="K813" s="91"/>
      <c r="L813" s="54" t="s">
        <v>1689</v>
      </c>
      <c r="M813" s="31">
        <v>78745</v>
      </c>
      <c r="N813" s="31">
        <v>67</v>
      </c>
      <c r="O813" s="98">
        <v>1.16</v>
      </c>
      <c r="P813" s="57">
        <v>39113</v>
      </c>
      <c r="Q813" s="13"/>
      <c r="R813" s="31" t="s">
        <v>4076</v>
      </c>
      <c r="S813" s="92" t="s">
        <v>3777</v>
      </c>
      <c r="T813" s="31" t="s">
        <v>3778</v>
      </c>
      <c r="U813" s="92" t="s">
        <v>554</v>
      </c>
      <c r="V813" s="92" t="s">
        <v>2259</v>
      </c>
      <c r="X813" s="42"/>
      <c r="Y813" s="43"/>
      <c r="Z813" s="42"/>
      <c r="AA813" s="7"/>
      <c r="AB813" s="5"/>
      <c r="AC813" s="7"/>
      <c r="AD813" s="7"/>
      <c r="AE813" s="7"/>
      <c r="AF813" s="35"/>
      <c r="AG813" s="7"/>
      <c r="AH813" s="5"/>
      <c r="AI813" s="9"/>
      <c r="AJ813" s="9"/>
      <c r="AK813" s="9"/>
      <c r="AL813" s="5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  <c r="EB813" s="9"/>
      <c r="EC813" s="9"/>
      <c r="ED813" s="9"/>
      <c r="EE813" s="9"/>
      <c r="EF813" s="9"/>
      <c r="EG813" s="9"/>
      <c r="EH813" s="9"/>
      <c r="EI813" s="9"/>
      <c r="EJ813" s="9"/>
      <c r="EK813" s="9"/>
      <c r="EL813" s="9"/>
      <c r="EM813" s="9"/>
      <c r="EN813" s="9"/>
      <c r="EO813" s="9"/>
      <c r="EP813" s="9"/>
      <c r="EQ813" s="9"/>
    </row>
    <row r="814" spans="2:147" ht="18.75">
      <c r="B814" s="13"/>
      <c r="C814" s="31"/>
      <c r="D814" s="32"/>
      <c r="G814" s="13" t="s">
        <v>3614</v>
      </c>
      <c r="H814" s="13" t="s">
        <v>3615</v>
      </c>
      <c r="I814" s="13" t="s">
        <v>3616</v>
      </c>
      <c r="L814" s="13" t="s">
        <v>141</v>
      </c>
      <c r="M814" s="31">
        <v>78759</v>
      </c>
      <c r="N814" s="40">
        <v>290</v>
      </c>
      <c r="O814" s="51">
        <v>16.214</v>
      </c>
      <c r="P814" s="30">
        <v>34128</v>
      </c>
      <c r="Q814" s="30">
        <v>34240</v>
      </c>
      <c r="R814" s="30"/>
      <c r="S814" s="31" t="s">
        <v>3619</v>
      </c>
      <c r="T814" s="31" t="s">
        <v>3620</v>
      </c>
      <c r="U814" s="31" t="s">
        <v>3304</v>
      </c>
      <c r="V814" s="31" t="s">
        <v>3510</v>
      </c>
      <c r="X814" s="42"/>
      <c r="Y814" s="43"/>
      <c r="Z814" s="42"/>
      <c r="AA814" s="7"/>
      <c r="AB814" s="5"/>
      <c r="AC814" s="7"/>
      <c r="AD814" s="7"/>
      <c r="AE814" s="7"/>
      <c r="AF814" s="35"/>
      <c r="AG814" s="7"/>
      <c r="AH814" s="5"/>
      <c r="AI814" s="9"/>
      <c r="AJ814" s="9"/>
      <c r="AK814" s="9"/>
      <c r="AL814" s="5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  <c r="EB814" s="9"/>
      <c r="EC814" s="9"/>
      <c r="ED814" s="9"/>
      <c r="EE814" s="9"/>
      <c r="EF814" s="9"/>
      <c r="EG814" s="9"/>
      <c r="EH814" s="9"/>
      <c r="EI814" s="9"/>
      <c r="EJ814" s="9"/>
      <c r="EK814" s="9"/>
      <c r="EL814" s="9"/>
      <c r="EM814" s="9"/>
      <c r="EN814" s="9"/>
      <c r="EO814" s="9"/>
      <c r="EP814" s="9"/>
      <c r="EQ814" s="9"/>
    </row>
    <row r="815" spans="2:147" ht="18.75">
      <c r="B815" s="13"/>
      <c r="C815" s="31"/>
      <c r="D815" s="32"/>
      <c r="E815" s="61"/>
      <c r="G815" s="13" t="s">
        <v>3621</v>
      </c>
      <c r="H815" s="13" t="s">
        <v>3622</v>
      </c>
      <c r="I815" s="13" t="s">
        <v>3623</v>
      </c>
      <c r="L815" s="13" t="s">
        <v>2887</v>
      </c>
      <c r="M815" s="31">
        <v>78759</v>
      </c>
      <c r="N815" s="40">
        <v>169</v>
      </c>
      <c r="O815" s="51">
        <v>8.79</v>
      </c>
      <c r="P815" s="30">
        <v>34639</v>
      </c>
      <c r="Q815" s="30">
        <v>34953</v>
      </c>
      <c r="R815" s="30"/>
      <c r="S815" s="31" t="s">
        <v>3619</v>
      </c>
      <c r="T815" s="31" t="s">
        <v>3620</v>
      </c>
      <c r="U815" s="31" t="s">
        <v>3304</v>
      </c>
      <c r="V815" s="31" t="s">
        <v>3516</v>
      </c>
      <c r="X815" s="42"/>
      <c r="Y815" s="43"/>
      <c r="Z815" s="42"/>
      <c r="AA815" s="7"/>
      <c r="AB815" s="5"/>
      <c r="AC815" s="7"/>
      <c r="AD815" s="7"/>
      <c r="AE815" s="7"/>
      <c r="AF815" s="35"/>
      <c r="AG815" s="7"/>
      <c r="AH815" s="5"/>
      <c r="AI815" s="9"/>
      <c r="AJ815" s="9"/>
      <c r="AK815" s="9"/>
      <c r="AL815" s="5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  <c r="EB815" s="9"/>
      <c r="EC815" s="9"/>
      <c r="ED815" s="9"/>
      <c r="EE815" s="9"/>
      <c r="EF815" s="9"/>
      <c r="EG815" s="9"/>
      <c r="EH815" s="9"/>
      <c r="EI815" s="9"/>
      <c r="EJ815" s="9"/>
      <c r="EK815" s="9"/>
      <c r="EL815" s="9"/>
      <c r="EM815" s="9"/>
      <c r="EN815" s="9"/>
      <c r="EO815" s="9"/>
      <c r="EP815" s="9"/>
      <c r="EQ815" s="9"/>
    </row>
    <row r="816" spans="2:147" ht="18.75">
      <c r="B816" s="13"/>
      <c r="C816" s="31"/>
      <c r="D816" s="32"/>
      <c r="G816" s="13" t="s">
        <v>353</v>
      </c>
      <c r="H816" s="13" t="s">
        <v>1220</v>
      </c>
      <c r="I816" s="13" t="s">
        <v>2487</v>
      </c>
      <c r="L816" s="13" t="s">
        <v>1476</v>
      </c>
      <c r="M816" s="31">
        <v>78753</v>
      </c>
      <c r="N816" s="40">
        <v>810</v>
      </c>
      <c r="O816" s="51">
        <v>46.72100067138672</v>
      </c>
      <c r="P816" s="30">
        <v>36018</v>
      </c>
      <c r="Q816" s="30">
        <v>36116</v>
      </c>
      <c r="R816" s="30"/>
      <c r="S816" s="31" t="s">
        <v>3624</v>
      </c>
      <c r="T816" s="31" t="s">
        <v>4047</v>
      </c>
      <c r="U816" s="31" t="s">
        <v>3304</v>
      </c>
      <c r="V816" s="31" t="s">
        <v>3531</v>
      </c>
      <c r="X816" s="42"/>
      <c r="Y816" s="43"/>
      <c r="Z816" s="42"/>
      <c r="AA816" s="7"/>
      <c r="AB816" s="5"/>
      <c r="AC816" s="7"/>
      <c r="AD816" s="7"/>
      <c r="AE816" s="7"/>
      <c r="AF816" s="35"/>
      <c r="AG816" s="7"/>
      <c r="AH816" s="5"/>
      <c r="AI816" s="9"/>
      <c r="AJ816" s="9"/>
      <c r="AK816" s="9"/>
      <c r="AL816" s="5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  <c r="EB816" s="9"/>
      <c r="EC816" s="9"/>
      <c r="ED816" s="9"/>
      <c r="EE816" s="9"/>
      <c r="EF816" s="9"/>
      <c r="EG816" s="9"/>
      <c r="EH816" s="9"/>
      <c r="EI816" s="9"/>
      <c r="EJ816" s="9"/>
      <c r="EK816" s="9"/>
      <c r="EL816" s="9"/>
      <c r="EM816" s="9"/>
      <c r="EN816" s="9"/>
      <c r="EO816" s="9"/>
      <c r="EP816" s="9"/>
      <c r="EQ816" s="9"/>
    </row>
    <row r="817" spans="2:147" ht="18.75">
      <c r="B817" s="13"/>
      <c r="C817" s="31"/>
      <c r="D817" s="32"/>
      <c r="E817" s="56" t="s">
        <v>112</v>
      </c>
      <c r="G817" s="54" t="s">
        <v>1919</v>
      </c>
      <c r="H817" s="54" t="s">
        <v>1593</v>
      </c>
      <c r="I817" s="54" t="s">
        <v>3849</v>
      </c>
      <c r="J817" s="91">
        <v>250420</v>
      </c>
      <c r="K817" s="91"/>
      <c r="L817" s="54" t="s">
        <v>3849</v>
      </c>
      <c r="M817" s="91">
        <v>78705</v>
      </c>
      <c r="N817" s="91">
        <v>15</v>
      </c>
      <c r="O817" s="98">
        <v>0.376</v>
      </c>
      <c r="P817" s="57">
        <v>39157</v>
      </c>
      <c r="Q817" s="57">
        <v>39374</v>
      </c>
      <c r="R817" s="92" t="s">
        <v>2012</v>
      </c>
      <c r="S817" s="92" t="s">
        <v>1594</v>
      </c>
      <c r="T817" s="31" t="s">
        <v>1595</v>
      </c>
      <c r="U817" s="31" t="s">
        <v>3304</v>
      </c>
      <c r="V817" s="92" t="s">
        <v>2259</v>
      </c>
      <c r="X817" s="42"/>
      <c r="Y817" s="43"/>
      <c r="Z817" s="42"/>
      <c r="AA817" s="7"/>
      <c r="AB817" s="5"/>
      <c r="AC817" s="7"/>
      <c r="AD817" s="7"/>
      <c r="AE817" s="7"/>
      <c r="AF817" s="35"/>
      <c r="AG817" s="7"/>
      <c r="AH817" s="5"/>
      <c r="AI817" s="9"/>
      <c r="AJ817" s="9"/>
      <c r="AK817" s="9"/>
      <c r="AL817" s="5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  <c r="EB817" s="9"/>
      <c r="EC817" s="9"/>
      <c r="ED817" s="9"/>
      <c r="EE817" s="9"/>
      <c r="EF817" s="9"/>
      <c r="EG817" s="9"/>
      <c r="EH817" s="9"/>
      <c r="EI817" s="9"/>
      <c r="EJ817" s="9"/>
      <c r="EK817" s="9"/>
      <c r="EL817" s="9"/>
      <c r="EM817" s="9"/>
      <c r="EN817" s="9"/>
      <c r="EO817" s="9"/>
      <c r="EP817" s="9"/>
      <c r="EQ817" s="9"/>
    </row>
    <row r="818" spans="2:147" ht="18.75">
      <c r="B818" s="13"/>
      <c r="C818" s="31"/>
      <c r="D818" s="32"/>
      <c r="G818" s="13" t="s">
        <v>4048</v>
      </c>
      <c r="H818" s="13" t="s">
        <v>4049</v>
      </c>
      <c r="I818" s="13" t="s">
        <v>4050</v>
      </c>
      <c r="L818" s="13" t="s">
        <v>2888</v>
      </c>
      <c r="M818" s="31">
        <v>78705</v>
      </c>
      <c r="N818" s="40">
        <v>16</v>
      </c>
      <c r="O818" s="51">
        <v>0.44</v>
      </c>
      <c r="P818" s="30">
        <v>33821</v>
      </c>
      <c r="Q818" s="30">
        <v>33942</v>
      </c>
      <c r="R818" s="30"/>
      <c r="S818" s="31" t="s">
        <v>4051</v>
      </c>
      <c r="T818" s="31" t="s">
        <v>4052</v>
      </c>
      <c r="U818" s="31" t="s">
        <v>3304</v>
      </c>
      <c r="V818" s="31" t="s">
        <v>178</v>
      </c>
      <c r="X818" s="42"/>
      <c r="Y818" s="43"/>
      <c r="Z818" s="42"/>
      <c r="AA818" s="7"/>
      <c r="AB818" s="5"/>
      <c r="AC818" s="7"/>
      <c r="AD818" s="7"/>
      <c r="AE818" s="7"/>
      <c r="AF818" s="35"/>
      <c r="AG818" s="7"/>
      <c r="AH818" s="5"/>
      <c r="AI818" s="9"/>
      <c r="AJ818" s="9"/>
      <c r="AK818" s="9"/>
      <c r="AL818" s="5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  <c r="EB818" s="9"/>
      <c r="EC818" s="9"/>
      <c r="ED818" s="9"/>
      <c r="EE818" s="9"/>
      <c r="EF818" s="9"/>
      <c r="EG818" s="9"/>
      <c r="EH818" s="9"/>
      <c r="EI818" s="9"/>
      <c r="EJ818" s="9"/>
      <c r="EK818" s="9"/>
      <c r="EL818" s="9"/>
      <c r="EM818" s="9"/>
      <c r="EN818" s="9"/>
      <c r="EO818" s="9"/>
      <c r="EP818" s="9"/>
      <c r="EQ818" s="9"/>
    </row>
    <row r="819" spans="2:147" ht="18.75">
      <c r="B819" s="124"/>
      <c r="C819" s="125"/>
      <c r="E819" s="32">
        <v>219538</v>
      </c>
      <c r="G819" s="13" t="s">
        <v>2476</v>
      </c>
      <c r="H819" s="13" t="s">
        <v>940</v>
      </c>
      <c r="I819" s="13" t="s">
        <v>3188</v>
      </c>
      <c r="J819" s="31">
        <v>121240</v>
      </c>
      <c r="L819" s="13" t="s">
        <v>3189</v>
      </c>
      <c r="M819" s="31">
        <v>78727</v>
      </c>
      <c r="N819" s="31">
        <v>60</v>
      </c>
      <c r="O819" s="51">
        <v>8.066</v>
      </c>
      <c r="P819" s="30">
        <v>37848</v>
      </c>
      <c r="Q819" s="30">
        <v>38062</v>
      </c>
      <c r="R819" s="31" t="s">
        <v>2024</v>
      </c>
      <c r="S819" s="31" t="s">
        <v>144</v>
      </c>
      <c r="T819" s="31" t="s">
        <v>145</v>
      </c>
      <c r="U819" s="31" t="s">
        <v>906</v>
      </c>
      <c r="V819" s="31" t="s">
        <v>4018</v>
      </c>
      <c r="X819" s="42"/>
      <c r="Y819" s="7"/>
      <c r="Z819" s="42"/>
      <c r="AA819" s="7"/>
      <c r="AB819" s="5"/>
      <c r="AC819" s="7"/>
      <c r="AD819" s="7"/>
      <c r="AE819" s="7"/>
      <c r="AF819" s="35"/>
      <c r="AG819" s="7"/>
      <c r="AH819" s="5"/>
      <c r="AI819" s="9"/>
      <c r="AJ819" s="9"/>
      <c r="AK819" s="9"/>
      <c r="AL819" s="5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  <c r="EB819" s="9"/>
      <c r="EC819" s="9"/>
      <c r="ED819" s="9"/>
      <c r="EE819" s="9"/>
      <c r="EF819" s="9"/>
      <c r="EG819" s="9"/>
      <c r="EH819" s="9"/>
      <c r="EI819" s="9"/>
      <c r="EJ819" s="9"/>
      <c r="EK819" s="9"/>
      <c r="EL819" s="9"/>
      <c r="EM819" s="9"/>
      <c r="EN819" s="9"/>
      <c r="EO819" s="9"/>
      <c r="EP819" s="9"/>
      <c r="EQ819" s="9"/>
    </row>
    <row r="820" spans="2:147" ht="18.75">
      <c r="B820" s="124"/>
      <c r="C820" s="13"/>
      <c r="G820" s="13" t="s">
        <v>4053</v>
      </c>
      <c r="H820" s="13" t="s">
        <v>4054</v>
      </c>
      <c r="I820" s="13" t="s">
        <v>4055</v>
      </c>
      <c r="L820" s="13" t="s">
        <v>2889</v>
      </c>
      <c r="M820" s="31">
        <v>78727</v>
      </c>
      <c r="N820" s="40">
        <v>104</v>
      </c>
      <c r="O820" s="51">
        <v>8.5</v>
      </c>
      <c r="P820" s="30">
        <v>35493</v>
      </c>
      <c r="Q820" s="30"/>
      <c r="R820" s="30"/>
      <c r="S820" s="31" t="s">
        <v>4056</v>
      </c>
      <c r="T820" s="31" t="s">
        <v>4057</v>
      </c>
      <c r="U820" s="31" t="s">
        <v>554</v>
      </c>
      <c r="V820" s="31" t="s">
        <v>3525</v>
      </c>
      <c r="X820" s="42"/>
      <c r="Y820" s="43"/>
      <c r="Z820" s="42"/>
      <c r="AA820" s="7"/>
      <c r="AB820" s="5"/>
      <c r="AC820" s="7"/>
      <c r="AD820" s="7"/>
      <c r="AE820" s="7"/>
      <c r="AF820" s="35"/>
      <c r="AG820" s="7"/>
      <c r="AH820" s="5"/>
      <c r="AI820" s="9"/>
      <c r="AJ820" s="9"/>
      <c r="AK820" s="9"/>
      <c r="AL820" s="5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  <c r="EB820" s="9"/>
      <c r="EC820" s="9"/>
      <c r="ED820" s="9"/>
      <c r="EE820" s="9"/>
      <c r="EF820" s="9"/>
      <c r="EG820" s="9"/>
      <c r="EH820" s="9"/>
      <c r="EI820" s="9"/>
      <c r="EJ820" s="9"/>
      <c r="EK820" s="9"/>
      <c r="EL820" s="9"/>
      <c r="EM820" s="9"/>
      <c r="EN820" s="9"/>
      <c r="EO820" s="9"/>
      <c r="EP820" s="9"/>
      <c r="EQ820" s="9"/>
    </row>
    <row r="821" spans="2:147" ht="18.75">
      <c r="B821" s="124"/>
      <c r="E821" s="58">
        <v>271901</v>
      </c>
      <c r="G821" s="54" t="s">
        <v>2163</v>
      </c>
      <c r="H821" s="54" t="s">
        <v>4224</v>
      </c>
      <c r="I821" s="54" t="s">
        <v>58</v>
      </c>
      <c r="J821" s="91"/>
      <c r="K821" s="91"/>
      <c r="L821" s="54" t="s">
        <v>2164</v>
      </c>
      <c r="M821" s="31">
        <v>78705</v>
      </c>
      <c r="N821" s="99">
        <v>24</v>
      </c>
      <c r="O821" s="98">
        <v>0.23</v>
      </c>
      <c r="P821" s="57">
        <v>38552</v>
      </c>
      <c r="Q821" s="57">
        <v>38691</v>
      </c>
      <c r="R821" s="31" t="s">
        <v>1028</v>
      </c>
      <c r="S821" s="31" t="s">
        <v>1199</v>
      </c>
      <c r="T821" s="31" t="s">
        <v>1200</v>
      </c>
      <c r="U821" s="31" t="s">
        <v>3304</v>
      </c>
      <c r="V821" s="31" t="s">
        <v>730</v>
      </c>
      <c r="X821" s="42"/>
      <c r="Y821" s="43"/>
      <c r="Z821" s="42"/>
      <c r="AA821" s="7"/>
      <c r="AB821" s="5"/>
      <c r="AC821" s="7"/>
      <c r="AD821" s="7"/>
      <c r="AE821" s="7"/>
      <c r="AF821" s="35"/>
      <c r="AG821" s="7"/>
      <c r="AH821" s="5"/>
      <c r="AI821" s="9"/>
      <c r="AJ821" s="9"/>
      <c r="AK821" s="9"/>
      <c r="AL821" s="5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</row>
    <row r="822" spans="2:147" ht="18.75">
      <c r="B822" s="13"/>
      <c r="C822" s="124"/>
      <c r="D822" s="32"/>
      <c r="E822" s="124">
        <v>11086200</v>
      </c>
      <c r="F822" s="13"/>
      <c r="G822" s="125" t="s">
        <v>4928</v>
      </c>
      <c r="H822" s="125" t="s">
        <v>5567</v>
      </c>
      <c r="I822" s="125" t="s">
        <v>4927</v>
      </c>
      <c r="J822" s="126">
        <v>3500453</v>
      </c>
      <c r="K822" s="13"/>
      <c r="M822" s="31">
        <v>78745</v>
      </c>
      <c r="N822" s="31">
        <v>146</v>
      </c>
      <c r="O822" s="51">
        <v>5.157</v>
      </c>
      <c r="P822" s="127">
        <v>41680</v>
      </c>
      <c r="Q822" s="127">
        <v>42220</v>
      </c>
      <c r="R822" s="31" t="s">
        <v>1871</v>
      </c>
      <c r="S822" s="126" t="s">
        <v>4969</v>
      </c>
      <c r="T822" s="126" t="s">
        <v>4429</v>
      </c>
      <c r="U822" s="126" t="s">
        <v>177</v>
      </c>
      <c r="V822" s="31" t="s">
        <v>5003</v>
      </c>
      <c r="X822" s="42"/>
      <c r="Y822" s="43"/>
      <c r="Z822" s="42"/>
      <c r="AA822" s="7"/>
      <c r="AB822" s="5"/>
      <c r="AC822" s="7"/>
      <c r="AD822" s="7"/>
      <c r="AE822" s="7"/>
      <c r="AF822" s="35"/>
      <c r="AG822" s="7"/>
      <c r="AH822" s="5"/>
      <c r="AI822" s="9"/>
      <c r="AJ822" s="9"/>
      <c r="AK822" s="9"/>
      <c r="AL822" s="5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  <c r="EB822" s="9"/>
      <c r="EC822" s="9"/>
      <c r="ED822" s="9"/>
      <c r="EE822" s="9"/>
      <c r="EF822" s="9"/>
      <c r="EG822" s="9"/>
      <c r="EH822" s="9"/>
      <c r="EI822" s="9"/>
      <c r="EJ822" s="9"/>
      <c r="EK822" s="9"/>
      <c r="EL822" s="9"/>
      <c r="EM822" s="9"/>
      <c r="EN822" s="9"/>
      <c r="EO822" s="9"/>
      <c r="EP822" s="9"/>
      <c r="EQ822" s="9"/>
    </row>
    <row r="823" spans="2:147" ht="18.75">
      <c r="B823" s="13"/>
      <c r="C823" s="124"/>
      <c r="D823" s="32"/>
      <c r="E823" s="124" t="s">
        <v>5435</v>
      </c>
      <c r="F823" s="13"/>
      <c r="G823" s="125" t="s">
        <v>5396</v>
      </c>
      <c r="H823" s="125" t="s">
        <v>5436</v>
      </c>
      <c r="I823" s="125" t="s">
        <v>4926</v>
      </c>
      <c r="J823" s="126">
        <v>3554699</v>
      </c>
      <c r="K823" s="13"/>
      <c r="M823" s="31">
        <v>78752</v>
      </c>
      <c r="N823" s="31">
        <v>56</v>
      </c>
      <c r="O823" s="51">
        <v>4.052</v>
      </c>
      <c r="P823" s="127">
        <v>41717</v>
      </c>
      <c r="Q823" s="127">
        <v>42502</v>
      </c>
      <c r="R823" s="31" t="s">
        <v>1871</v>
      </c>
      <c r="S823" s="126" t="s">
        <v>4968</v>
      </c>
      <c r="T823" s="126" t="s">
        <v>1862</v>
      </c>
      <c r="U823" s="92" t="s">
        <v>906</v>
      </c>
      <c r="V823" s="31" t="s">
        <v>5003</v>
      </c>
      <c r="X823" s="42"/>
      <c r="Y823" s="43"/>
      <c r="Z823" s="42"/>
      <c r="AA823" s="7"/>
      <c r="AB823" s="5"/>
      <c r="AC823" s="7"/>
      <c r="AD823" s="7"/>
      <c r="AE823" s="7"/>
      <c r="AF823" s="35"/>
      <c r="AG823" s="7"/>
      <c r="AH823" s="5"/>
      <c r="AI823" s="9"/>
      <c r="AJ823" s="9"/>
      <c r="AK823" s="9"/>
      <c r="AL823" s="5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  <c r="EB823" s="9"/>
      <c r="EC823" s="9"/>
      <c r="ED823" s="9"/>
      <c r="EE823" s="9"/>
      <c r="EF823" s="9"/>
      <c r="EG823" s="9"/>
      <c r="EH823" s="9"/>
      <c r="EI823" s="9"/>
      <c r="EJ823" s="9"/>
      <c r="EK823" s="9"/>
      <c r="EL823" s="9"/>
      <c r="EM823" s="9"/>
      <c r="EN823" s="9"/>
      <c r="EO823" s="9"/>
      <c r="EP823" s="9"/>
      <c r="EQ823" s="9"/>
    </row>
    <row r="824" spans="2:147" ht="18.75">
      <c r="B824" s="13"/>
      <c r="C824" s="124"/>
      <c r="D824" s="32"/>
      <c r="E824" s="58">
        <v>10010997</v>
      </c>
      <c r="G824" s="54" t="s">
        <v>720</v>
      </c>
      <c r="H824" s="54" t="s">
        <v>3500</v>
      </c>
      <c r="I824" s="54" t="s">
        <v>3781</v>
      </c>
      <c r="J824" s="91">
        <v>1049343</v>
      </c>
      <c r="K824" s="91"/>
      <c r="L824" s="54" t="s">
        <v>3781</v>
      </c>
      <c r="M824" s="91">
        <v>78741</v>
      </c>
      <c r="N824" s="91">
        <v>192</v>
      </c>
      <c r="O824" s="98">
        <v>9.939</v>
      </c>
      <c r="P824" s="57">
        <v>39149</v>
      </c>
      <c r="Q824" s="57">
        <v>39219</v>
      </c>
      <c r="R824" s="92" t="s">
        <v>2012</v>
      </c>
      <c r="S824" s="92" t="s">
        <v>3782</v>
      </c>
      <c r="T824" s="31" t="s">
        <v>3783</v>
      </c>
      <c r="U824" s="31" t="s">
        <v>3304</v>
      </c>
      <c r="V824" s="92" t="s">
        <v>2259</v>
      </c>
      <c r="X824" s="42"/>
      <c r="Y824" s="43"/>
      <c r="Z824" s="42"/>
      <c r="AA824" s="7"/>
      <c r="AB824" s="5"/>
      <c r="AC824" s="7"/>
      <c r="AD824" s="7"/>
      <c r="AE824" s="7"/>
      <c r="AF824" s="35"/>
      <c r="AG824" s="7"/>
      <c r="AH824" s="5"/>
      <c r="AI824" s="9"/>
      <c r="AJ824" s="9"/>
      <c r="AK824" s="9"/>
      <c r="AL824" s="5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  <c r="EB824" s="9"/>
      <c r="EC824" s="9"/>
      <c r="ED824" s="9"/>
      <c r="EE824" s="9"/>
      <c r="EF824" s="9"/>
      <c r="EG824" s="9"/>
      <c r="EH824" s="9"/>
      <c r="EI824" s="9"/>
      <c r="EJ824" s="9"/>
      <c r="EK824" s="9"/>
      <c r="EL824" s="9"/>
      <c r="EM824" s="9"/>
      <c r="EN824" s="9"/>
      <c r="EO824" s="9"/>
      <c r="EP824" s="9"/>
      <c r="EQ824" s="9"/>
    </row>
    <row r="825" spans="2:147" ht="18.75">
      <c r="B825" s="13"/>
      <c r="C825" s="124"/>
      <c r="D825" s="32"/>
      <c r="G825" s="13" t="s">
        <v>4058</v>
      </c>
      <c r="H825" s="13" t="s">
        <v>4059</v>
      </c>
      <c r="I825" s="13" t="s">
        <v>104</v>
      </c>
      <c r="L825" s="13" t="s">
        <v>2890</v>
      </c>
      <c r="M825" s="31">
        <v>78705</v>
      </c>
      <c r="N825" s="40">
        <v>7</v>
      </c>
      <c r="O825" s="51">
        <v>0.58</v>
      </c>
      <c r="P825" s="30">
        <v>36349</v>
      </c>
      <c r="Q825" s="30">
        <v>36570</v>
      </c>
      <c r="R825" s="30"/>
      <c r="S825" s="31" t="s">
        <v>105</v>
      </c>
      <c r="T825" s="31" t="s">
        <v>106</v>
      </c>
      <c r="U825" s="31" t="s">
        <v>3304</v>
      </c>
      <c r="V825" s="31" t="s">
        <v>1365</v>
      </c>
      <c r="X825" s="42"/>
      <c r="Y825" s="43"/>
      <c r="Z825" s="42"/>
      <c r="AA825" s="7"/>
      <c r="AB825" s="5"/>
      <c r="AC825" s="7"/>
      <c r="AD825" s="7"/>
      <c r="AE825" s="7"/>
      <c r="AF825" s="35"/>
      <c r="AG825" s="7"/>
      <c r="AH825" s="5"/>
      <c r="AI825" s="9"/>
      <c r="AJ825" s="9"/>
      <c r="AK825" s="9"/>
      <c r="AL825" s="5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  <c r="EB825" s="9"/>
      <c r="EC825" s="9"/>
      <c r="ED825" s="9"/>
      <c r="EE825" s="9"/>
      <c r="EF825" s="9"/>
      <c r="EG825" s="9"/>
      <c r="EH825" s="9"/>
      <c r="EI825" s="9"/>
      <c r="EJ825" s="9"/>
      <c r="EK825" s="9"/>
      <c r="EL825" s="9"/>
      <c r="EM825" s="9"/>
      <c r="EN825" s="9"/>
      <c r="EO825" s="9"/>
      <c r="EP825" s="9"/>
      <c r="EQ825" s="9"/>
    </row>
    <row r="826" spans="2:147" ht="18.75">
      <c r="B826" s="13"/>
      <c r="C826" s="124"/>
      <c r="D826" s="32"/>
      <c r="G826" s="13" t="s">
        <v>107</v>
      </c>
      <c r="H826" s="13" t="s">
        <v>108</v>
      </c>
      <c r="I826" s="13" t="s">
        <v>109</v>
      </c>
      <c r="L826" s="13" t="s">
        <v>2699</v>
      </c>
      <c r="M826" s="31">
        <v>78727</v>
      </c>
      <c r="N826" s="40">
        <v>260</v>
      </c>
      <c r="O826" s="51">
        <v>14.74</v>
      </c>
      <c r="P826" s="30">
        <v>34883</v>
      </c>
      <c r="Q826" s="30">
        <v>35061</v>
      </c>
      <c r="R826" s="30"/>
      <c r="S826" s="31" t="s">
        <v>110</v>
      </c>
      <c r="T826" s="31" t="s">
        <v>3170</v>
      </c>
      <c r="U826" s="31" t="s">
        <v>3304</v>
      </c>
      <c r="V826" s="31" t="s">
        <v>3519</v>
      </c>
      <c r="X826" s="42"/>
      <c r="Y826" s="43"/>
      <c r="Z826" s="42"/>
      <c r="AA826" s="7"/>
      <c r="AB826" s="5"/>
      <c r="AC826" s="7"/>
      <c r="AD826" s="7"/>
      <c r="AE826" s="7"/>
      <c r="AF826" s="35"/>
      <c r="AG826" s="7"/>
      <c r="AH826" s="5"/>
      <c r="AI826" s="9"/>
      <c r="AJ826" s="9"/>
      <c r="AK826" s="9"/>
      <c r="AL826" s="5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  <c r="EB826" s="9"/>
      <c r="EC826" s="9"/>
      <c r="ED826" s="9"/>
      <c r="EE826" s="9"/>
      <c r="EF826" s="9"/>
      <c r="EG826" s="9"/>
      <c r="EH826" s="9"/>
      <c r="EI826" s="9"/>
      <c r="EJ826" s="9"/>
      <c r="EK826" s="9"/>
      <c r="EL826" s="9"/>
      <c r="EM826" s="9"/>
      <c r="EN826" s="9"/>
      <c r="EO826" s="9"/>
      <c r="EP826" s="9"/>
      <c r="EQ826" s="9"/>
    </row>
    <row r="827" spans="2:147" ht="18.75">
      <c r="B827" s="13"/>
      <c r="C827" s="124"/>
      <c r="D827" s="32"/>
      <c r="E827" s="153">
        <v>10994721</v>
      </c>
      <c r="F827" s="154"/>
      <c r="G827" s="155" t="s">
        <v>4781</v>
      </c>
      <c r="H827" s="155" t="s">
        <v>4782</v>
      </c>
      <c r="I827" s="155" t="s">
        <v>2349</v>
      </c>
      <c r="J827" s="156">
        <v>3074267</v>
      </c>
      <c r="K827" s="154"/>
      <c r="L827" s="155"/>
      <c r="M827" s="156" t="s">
        <v>3627</v>
      </c>
      <c r="N827" s="157">
        <v>49</v>
      </c>
      <c r="O827" s="160">
        <v>12.015</v>
      </c>
      <c r="P827" s="158">
        <v>41488</v>
      </c>
      <c r="Q827" s="158">
        <v>41908</v>
      </c>
      <c r="R827" s="157" t="s">
        <v>259</v>
      </c>
      <c r="S827" s="156" t="s">
        <v>4742</v>
      </c>
      <c r="T827" s="156" t="s">
        <v>114</v>
      </c>
      <c r="U827" s="157" t="s">
        <v>906</v>
      </c>
      <c r="V827" s="157" t="s">
        <v>4811</v>
      </c>
      <c r="X827" s="42"/>
      <c r="Y827" s="43"/>
      <c r="Z827" s="42"/>
      <c r="AA827" s="7"/>
      <c r="AB827" s="5"/>
      <c r="AC827" s="7"/>
      <c r="AD827" s="7"/>
      <c r="AE827" s="7"/>
      <c r="AF827" s="35"/>
      <c r="AG827" s="7"/>
      <c r="AH827" s="5"/>
      <c r="AI827" s="9"/>
      <c r="AJ827" s="9"/>
      <c r="AK827" s="9"/>
      <c r="AL827" s="5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  <c r="EB827" s="9"/>
      <c r="EC827" s="9"/>
      <c r="ED827" s="9"/>
      <c r="EE827" s="9"/>
      <c r="EF827" s="9"/>
      <c r="EG827" s="9"/>
      <c r="EH827" s="9"/>
      <c r="EI827" s="9"/>
      <c r="EJ827" s="9"/>
      <c r="EK827" s="9"/>
      <c r="EL827" s="9"/>
      <c r="EM827" s="9"/>
      <c r="EN827" s="9"/>
      <c r="EO827" s="9"/>
      <c r="EP827" s="9"/>
      <c r="EQ827" s="9"/>
    </row>
    <row r="828" spans="2:147" ht="18.75">
      <c r="B828" s="13"/>
      <c r="C828" s="124"/>
      <c r="D828" s="32"/>
      <c r="E828" s="56" t="s">
        <v>1506</v>
      </c>
      <c r="G828" s="54" t="s">
        <v>1429</v>
      </c>
      <c r="H828" s="54" t="s">
        <v>111</v>
      </c>
      <c r="I828" s="13" t="s">
        <v>3905</v>
      </c>
      <c r="J828" s="31">
        <v>374228</v>
      </c>
      <c r="L828" s="54" t="s">
        <v>3334</v>
      </c>
      <c r="M828" s="31">
        <v>78727</v>
      </c>
      <c r="N828" s="91">
        <v>96</v>
      </c>
      <c r="O828" s="98">
        <v>9.269</v>
      </c>
      <c r="P828" s="57">
        <v>38483</v>
      </c>
      <c r="Q828" s="57">
        <v>39051</v>
      </c>
      <c r="R828" s="31" t="s">
        <v>1149</v>
      </c>
      <c r="S828" s="31" t="s">
        <v>3428</v>
      </c>
      <c r="T828" s="31" t="s">
        <v>3429</v>
      </c>
      <c r="U828" s="31" t="s">
        <v>3304</v>
      </c>
      <c r="V828" s="31" t="s">
        <v>3016</v>
      </c>
      <c r="X828" s="42"/>
      <c r="Y828" s="43"/>
      <c r="Z828" s="42"/>
      <c r="AA828" s="7"/>
      <c r="AB828" s="5"/>
      <c r="AC828" s="7"/>
      <c r="AD828" s="7"/>
      <c r="AE828" s="7"/>
      <c r="AF828" s="35"/>
      <c r="AG828" s="7"/>
      <c r="AH828" s="5"/>
      <c r="AI828" s="9"/>
      <c r="AJ828" s="9"/>
      <c r="AK828" s="9"/>
      <c r="AL828" s="5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  <c r="EB828" s="9"/>
      <c r="EC828" s="9"/>
      <c r="ED828" s="9"/>
      <c r="EE828" s="9"/>
      <c r="EF828" s="9"/>
      <c r="EG828" s="9"/>
      <c r="EH828" s="9"/>
      <c r="EI828" s="9"/>
      <c r="EJ828" s="9"/>
      <c r="EK828" s="9"/>
      <c r="EL828" s="9"/>
      <c r="EM828" s="9"/>
      <c r="EN828" s="9"/>
      <c r="EO828" s="9"/>
      <c r="EP828" s="9"/>
      <c r="EQ828" s="9"/>
    </row>
    <row r="829" spans="2:147" ht="18.75">
      <c r="B829" s="13"/>
      <c r="C829" s="124"/>
      <c r="D829" s="32"/>
      <c r="E829" s="32">
        <v>174595</v>
      </c>
      <c r="G829" s="13" t="s">
        <v>363</v>
      </c>
      <c r="H829" s="13" t="s">
        <v>2660</v>
      </c>
      <c r="I829" s="13" t="s">
        <v>1968</v>
      </c>
      <c r="L829" s="13" t="s">
        <v>1043</v>
      </c>
      <c r="M829" s="31">
        <v>78727</v>
      </c>
      <c r="N829" s="40">
        <v>201</v>
      </c>
      <c r="O829" s="51">
        <v>24.53</v>
      </c>
      <c r="P829" s="30">
        <v>37040</v>
      </c>
      <c r="Q829" s="30">
        <v>37173</v>
      </c>
      <c r="R829" s="31" t="s">
        <v>2024</v>
      </c>
      <c r="S829" s="31" t="s">
        <v>1044</v>
      </c>
      <c r="T829" s="46" t="s">
        <v>1045</v>
      </c>
      <c r="U829" s="31" t="s">
        <v>3304</v>
      </c>
      <c r="V829" s="31" t="s">
        <v>1082</v>
      </c>
      <c r="X829" s="42"/>
      <c r="Y829" s="43"/>
      <c r="Z829" s="42"/>
      <c r="AA829" s="7"/>
      <c r="AB829" s="5"/>
      <c r="AC829" s="7"/>
      <c r="AD829" s="7"/>
      <c r="AE829" s="7"/>
      <c r="AF829" s="35"/>
      <c r="AG829" s="7"/>
      <c r="AH829" s="5"/>
      <c r="AI829" s="9"/>
      <c r="AJ829" s="9"/>
      <c r="AK829" s="9"/>
      <c r="AL829" s="5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  <c r="EB829" s="9"/>
      <c r="EC829" s="9"/>
      <c r="ED829" s="9"/>
      <c r="EE829" s="9"/>
      <c r="EF829" s="9"/>
      <c r="EG829" s="9"/>
      <c r="EH829" s="9"/>
      <c r="EI829" s="9"/>
      <c r="EJ829" s="9"/>
      <c r="EK829" s="9"/>
      <c r="EL829" s="9"/>
      <c r="EM829" s="9"/>
      <c r="EN829" s="9"/>
      <c r="EO829" s="9"/>
      <c r="EP829" s="9"/>
      <c r="EQ829" s="9"/>
    </row>
    <row r="830" spans="2:147" ht="18.75">
      <c r="B830" s="13"/>
      <c r="C830" s="124"/>
      <c r="D830" s="32"/>
      <c r="E830" s="124" t="s">
        <v>4744</v>
      </c>
      <c r="F830" s="13"/>
      <c r="G830" s="13" t="s">
        <v>4720</v>
      </c>
      <c r="H830" s="125" t="s">
        <v>5998</v>
      </c>
      <c r="I830" s="125" t="s">
        <v>1826</v>
      </c>
      <c r="J830" s="126">
        <v>280444</v>
      </c>
      <c r="K830" s="125"/>
      <c r="M830" s="126" t="s">
        <v>3635</v>
      </c>
      <c r="N830" s="31">
        <v>295</v>
      </c>
      <c r="O830" s="130">
        <v>4.985</v>
      </c>
      <c r="P830" s="127">
        <v>40996</v>
      </c>
      <c r="Q830" s="127">
        <v>41579</v>
      </c>
      <c r="R830" s="126" t="s">
        <v>4076</v>
      </c>
      <c r="S830" s="126" t="s">
        <v>1868</v>
      </c>
      <c r="T830" s="126" t="s">
        <v>2223</v>
      </c>
      <c r="U830" s="31" t="s">
        <v>3304</v>
      </c>
      <c r="V830" s="31" t="s">
        <v>4391</v>
      </c>
      <c r="X830" s="42"/>
      <c r="Y830" s="43"/>
      <c r="Z830" s="42"/>
      <c r="AA830" s="7"/>
      <c r="AB830" s="5"/>
      <c r="AC830" s="7"/>
      <c r="AD830" s="7"/>
      <c r="AE830" s="7"/>
      <c r="AF830" s="35"/>
      <c r="AG830" s="7"/>
      <c r="AH830" s="5"/>
      <c r="AI830" s="9"/>
      <c r="AJ830" s="9"/>
      <c r="AK830" s="9"/>
      <c r="AL830" s="5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  <c r="EB830" s="9"/>
      <c r="EC830" s="9"/>
      <c r="ED830" s="9"/>
      <c r="EE830" s="9"/>
      <c r="EF830" s="9"/>
      <c r="EG830" s="9"/>
      <c r="EH830" s="9"/>
      <c r="EI830" s="9"/>
      <c r="EJ830" s="9"/>
      <c r="EK830" s="9"/>
      <c r="EL830" s="9"/>
      <c r="EM830" s="9"/>
      <c r="EN830" s="9"/>
      <c r="EO830" s="9"/>
      <c r="EP830" s="9"/>
      <c r="EQ830" s="9"/>
    </row>
    <row r="831" spans="2:147" ht="18.75">
      <c r="B831" s="13"/>
      <c r="C831" s="124"/>
      <c r="D831" s="32"/>
      <c r="G831" s="13" t="s">
        <v>3171</v>
      </c>
      <c r="H831" s="13" t="s">
        <v>3172</v>
      </c>
      <c r="I831" s="13" t="s">
        <v>3173</v>
      </c>
      <c r="L831" s="13" t="s">
        <v>2741</v>
      </c>
      <c r="M831" s="31">
        <v>78749</v>
      </c>
      <c r="N831" s="40">
        <v>396</v>
      </c>
      <c r="O831" s="51">
        <v>32.7</v>
      </c>
      <c r="P831" s="30">
        <v>34277</v>
      </c>
      <c r="Q831" s="30">
        <v>34423</v>
      </c>
      <c r="R831" s="30"/>
      <c r="S831" s="31" t="s">
        <v>3019</v>
      </c>
      <c r="T831" s="31" t="s">
        <v>1773</v>
      </c>
      <c r="U831" s="31" t="s">
        <v>3304</v>
      </c>
      <c r="V831" s="31" t="s">
        <v>3512</v>
      </c>
      <c r="X831" s="42"/>
      <c r="Y831" s="43"/>
      <c r="Z831" s="42"/>
      <c r="AA831" s="7"/>
      <c r="AB831" s="5"/>
      <c r="AC831" s="7"/>
      <c r="AD831" s="7"/>
      <c r="AE831" s="7"/>
      <c r="AF831" s="35"/>
      <c r="AG831" s="7"/>
      <c r="AH831" s="5"/>
      <c r="AI831" s="9"/>
      <c r="AJ831" s="9"/>
      <c r="AK831" s="9"/>
      <c r="AL831" s="5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</row>
    <row r="832" spans="2:147" ht="18.75">
      <c r="B832" s="13"/>
      <c r="C832" s="124"/>
      <c r="D832" s="32"/>
      <c r="E832" s="124">
        <v>10661412</v>
      </c>
      <c r="F832" s="13"/>
      <c r="G832" s="125" t="s">
        <v>2912</v>
      </c>
      <c r="H832" s="125" t="s">
        <v>5611</v>
      </c>
      <c r="I832" s="125" t="s">
        <v>721</v>
      </c>
      <c r="J832" s="126">
        <v>428198</v>
      </c>
      <c r="K832" s="125"/>
      <c r="M832" s="126" t="s">
        <v>3635</v>
      </c>
      <c r="N832" s="126">
        <v>221</v>
      </c>
      <c r="O832" s="130">
        <v>0.585</v>
      </c>
      <c r="P832" s="57">
        <v>40821</v>
      </c>
      <c r="Q832" s="57">
        <v>41249</v>
      </c>
      <c r="R832" s="31" t="s">
        <v>2126</v>
      </c>
      <c r="S832" s="126" t="s">
        <v>4220</v>
      </c>
      <c r="T832" s="126" t="s">
        <v>2223</v>
      </c>
      <c r="U832" s="92" t="s">
        <v>3304</v>
      </c>
      <c r="V832" s="31" t="s">
        <v>656</v>
      </c>
      <c r="X832" s="42"/>
      <c r="Y832" s="43"/>
      <c r="Z832" s="42"/>
      <c r="AA832" s="7"/>
      <c r="AB832" s="5"/>
      <c r="AC832" s="7"/>
      <c r="AD832" s="7"/>
      <c r="AE832" s="7"/>
      <c r="AF832" s="35"/>
      <c r="AG832" s="7"/>
      <c r="AH832" s="5"/>
      <c r="AI832" s="9"/>
      <c r="AJ832" s="9"/>
      <c r="AK832" s="9"/>
      <c r="AL832" s="5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  <c r="EB832" s="9"/>
      <c r="EC832" s="9"/>
      <c r="ED832" s="9"/>
      <c r="EE832" s="9"/>
      <c r="EF832" s="9"/>
      <c r="EG832" s="9"/>
      <c r="EH832" s="9"/>
      <c r="EI832" s="9"/>
      <c r="EJ832" s="9"/>
      <c r="EK832" s="9"/>
      <c r="EL832" s="9"/>
      <c r="EM832" s="9"/>
      <c r="EN832" s="9"/>
      <c r="EO832" s="9"/>
      <c r="EP832" s="9"/>
      <c r="EQ832" s="9"/>
    </row>
    <row r="833" spans="2:147" ht="18.75">
      <c r="B833" s="13"/>
      <c r="C833" s="124"/>
      <c r="D833" s="32"/>
      <c r="E833" s="58">
        <v>302970</v>
      </c>
      <c r="G833" s="54" t="s">
        <v>2469</v>
      </c>
      <c r="H833" s="54" t="s">
        <v>1235</v>
      </c>
      <c r="I833" s="32" t="s">
        <v>3457</v>
      </c>
      <c r="J833" s="31">
        <v>195758</v>
      </c>
      <c r="L833" s="54" t="s">
        <v>2470</v>
      </c>
      <c r="M833" s="91">
        <v>78733</v>
      </c>
      <c r="N833" s="91">
        <v>10</v>
      </c>
      <c r="O833" s="98">
        <v>48.932</v>
      </c>
      <c r="P833" s="57">
        <v>38961</v>
      </c>
      <c r="Q833" s="57">
        <v>39345</v>
      </c>
      <c r="R833" s="57" t="s">
        <v>1028</v>
      </c>
      <c r="S833" s="92" t="s">
        <v>1236</v>
      </c>
      <c r="T833" s="92" t="s">
        <v>1237</v>
      </c>
      <c r="U833" s="92" t="s">
        <v>906</v>
      </c>
      <c r="V833" s="31" t="s">
        <v>769</v>
      </c>
      <c r="X833" s="42"/>
      <c r="Y833" s="43"/>
      <c r="Z833" s="42"/>
      <c r="AA833" s="7"/>
      <c r="AB833" s="5"/>
      <c r="AC833" s="7"/>
      <c r="AD833" s="7"/>
      <c r="AE833" s="7"/>
      <c r="AF833" s="35"/>
      <c r="AG833" s="7"/>
      <c r="AH833" s="5"/>
      <c r="AI833" s="9"/>
      <c r="AJ833" s="9"/>
      <c r="AK833" s="9"/>
      <c r="AL833" s="5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  <c r="EB833" s="9"/>
      <c r="EC833" s="9"/>
      <c r="ED833" s="9"/>
      <c r="EE833" s="9"/>
      <c r="EF833" s="9"/>
      <c r="EG833" s="9"/>
      <c r="EH833" s="9"/>
      <c r="EI833" s="9"/>
      <c r="EJ833" s="9"/>
      <c r="EK833" s="9"/>
      <c r="EL833" s="9"/>
      <c r="EM833" s="9"/>
      <c r="EN833" s="9"/>
      <c r="EO833" s="9"/>
      <c r="EP833" s="9"/>
      <c r="EQ833" s="9"/>
    </row>
    <row r="834" spans="2:147" ht="18.75">
      <c r="B834" s="13"/>
      <c r="C834" s="124"/>
      <c r="D834" s="32"/>
      <c r="E834" s="32">
        <v>216970</v>
      </c>
      <c r="G834" s="13" t="s">
        <v>4355</v>
      </c>
      <c r="H834" s="13" t="s">
        <v>4354</v>
      </c>
      <c r="I834" s="13" t="s">
        <v>4026</v>
      </c>
      <c r="L834" s="13" t="s">
        <v>4255</v>
      </c>
      <c r="M834" s="31">
        <v>78717</v>
      </c>
      <c r="N834" s="40">
        <v>366</v>
      </c>
      <c r="O834" s="51">
        <v>25.452</v>
      </c>
      <c r="P834" s="30">
        <v>37371</v>
      </c>
      <c r="R834" s="31" t="s">
        <v>2024</v>
      </c>
      <c r="S834" s="31" t="s">
        <v>1911</v>
      </c>
      <c r="T834" s="31" t="s">
        <v>1912</v>
      </c>
      <c r="U834" s="31" t="s">
        <v>554</v>
      </c>
      <c r="V834" s="31" t="s">
        <v>2301</v>
      </c>
      <c r="X834" s="42"/>
      <c r="Y834" s="43"/>
      <c r="Z834" s="42"/>
      <c r="AA834" s="7"/>
      <c r="AB834" s="5"/>
      <c r="AC834" s="7"/>
      <c r="AD834" s="7"/>
      <c r="AE834" s="7"/>
      <c r="AF834" s="35"/>
      <c r="AG834" s="7"/>
      <c r="AH834" s="5"/>
      <c r="AI834" s="9"/>
      <c r="AJ834" s="9"/>
      <c r="AK834" s="9"/>
      <c r="AL834" s="5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  <c r="EB834" s="9"/>
      <c r="EC834" s="9"/>
      <c r="ED834" s="9"/>
      <c r="EE834" s="9"/>
      <c r="EF834" s="9"/>
      <c r="EG834" s="9"/>
      <c r="EH834" s="9"/>
      <c r="EI834" s="9"/>
      <c r="EJ834" s="9"/>
      <c r="EK834" s="9"/>
      <c r="EL834" s="9"/>
      <c r="EM834" s="9"/>
      <c r="EN834" s="9"/>
      <c r="EO834" s="9"/>
      <c r="EP834" s="9"/>
      <c r="EQ834" s="9"/>
    </row>
    <row r="835" spans="2:147" ht="18.75">
      <c r="B835" s="13"/>
      <c r="C835" s="124"/>
      <c r="D835" s="32"/>
      <c r="E835" s="175" t="s">
        <v>4437</v>
      </c>
      <c r="F835" s="157"/>
      <c r="G835" s="154" t="s">
        <v>4438</v>
      </c>
      <c r="H835" s="170" t="s">
        <v>185</v>
      </c>
      <c r="I835" s="154" t="s">
        <v>157</v>
      </c>
      <c r="J835" s="157">
        <v>3298176</v>
      </c>
      <c r="K835" s="157"/>
      <c r="L835" s="154" t="s">
        <v>157</v>
      </c>
      <c r="M835" s="171">
        <v>78739</v>
      </c>
      <c r="N835" s="171">
        <v>144</v>
      </c>
      <c r="O835" s="176">
        <v>35.56</v>
      </c>
      <c r="P835" s="173">
        <v>39225</v>
      </c>
      <c r="Q835" s="173">
        <v>39798</v>
      </c>
      <c r="R835" s="157" t="s">
        <v>4076</v>
      </c>
      <c r="S835" s="164" t="s">
        <v>158</v>
      </c>
      <c r="T835" s="157" t="s">
        <v>159</v>
      </c>
      <c r="U835" s="164" t="s">
        <v>906</v>
      </c>
      <c r="V835" s="164" t="s">
        <v>2258</v>
      </c>
      <c r="X835" s="42"/>
      <c r="Y835" s="43"/>
      <c r="Z835" s="42"/>
      <c r="AA835" s="7"/>
      <c r="AB835" s="5"/>
      <c r="AC835" s="7"/>
      <c r="AD835" s="7"/>
      <c r="AE835" s="7"/>
      <c r="AF835" s="35"/>
      <c r="AG835" s="7"/>
      <c r="AH835" s="5"/>
      <c r="AI835" s="9"/>
      <c r="AJ835" s="9"/>
      <c r="AK835" s="9"/>
      <c r="AL835" s="5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  <c r="EB835" s="9"/>
      <c r="EC835" s="9"/>
      <c r="ED835" s="9"/>
      <c r="EE835" s="9"/>
      <c r="EF835" s="9"/>
      <c r="EG835" s="9"/>
      <c r="EH835" s="9"/>
      <c r="EI835" s="9"/>
      <c r="EJ835" s="9"/>
      <c r="EK835" s="9"/>
      <c r="EL835" s="9"/>
      <c r="EM835" s="9"/>
      <c r="EN835" s="9"/>
      <c r="EO835" s="9"/>
      <c r="EP835" s="9"/>
      <c r="EQ835" s="9"/>
    </row>
    <row r="836" spans="2:147" ht="18.75">
      <c r="B836" s="13"/>
      <c r="C836" s="124"/>
      <c r="D836" s="32"/>
      <c r="E836" s="175" t="s">
        <v>250</v>
      </c>
      <c r="F836" s="157"/>
      <c r="G836" s="170" t="s">
        <v>1295</v>
      </c>
      <c r="H836" s="170" t="s">
        <v>2731</v>
      </c>
      <c r="I836" s="177" t="s">
        <v>1447</v>
      </c>
      <c r="J836" s="171">
        <v>576812</v>
      </c>
      <c r="K836" s="171"/>
      <c r="L836" s="177" t="s">
        <v>1447</v>
      </c>
      <c r="M836" s="157">
        <v>78741</v>
      </c>
      <c r="N836" s="171">
        <v>300</v>
      </c>
      <c r="O836" s="176">
        <v>26.3156</v>
      </c>
      <c r="P836" s="173">
        <v>38797</v>
      </c>
      <c r="Q836" s="173">
        <v>39027</v>
      </c>
      <c r="R836" s="157" t="s">
        <v>2012</v>
      </c>
      <c r="S836" s="164" t="s">
        <v>2383</v>
      </c>
      <c r="T836" s="157" t="s">
        <v>1749</v>
      </c>
      <c r="U836" s="164" t="s">
        <v>2049</v>
      </c>
      <c r="V836" s="157" t="s">
        <v>1948</v>
      </c>
      <c r="X836" s="42"/>
      <c r="Y836" s="43"/>
      <c r="Z836" s="42"/>
      <c r="AA836" s="7"/>
      <c r="AB836" s="5"/>
      <c r="AC836" s="7"/>
      <c r="AD836" s="7"/>
      <c r="AE836" s="7"/>
      <c r="AF836" s="35"/>
      <c r="AG836" s="7"/>
      <c r="AH836" s="5"/>
      <c r="AI836" s="9"/>
      <c r="AJ836" s="9"/>
      <c r="AK836" s="9"/>
      <c r="AL836" s="5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  <c r="EB836" s="9"/>
      <c r="EC836" s="9"/>
      <c r="ED836" s="9"/>
      <c r="EE836" s="9"/>
      <c r="EF836" s="9"/>
      <c r="EG836" s="9"/>
      <c r="EH836" s="9"/>
      <c r="EI836" s="9"/>
      <c r="EJ836" s="9"/>
      <c r="EK836" s="9"/>
      <c r="EL836" s="9"/>
      <c r="EM836" s="9"/>
      <c r="EN836" s="9"/>
      <c r="EO836" s="9"/>
      <c r="EP836" s="9"/>
      <c r="EQ836" s="9"/>
    </row>
    <row r="837" spans="1:147" ht="18.75">
      <c r="A837" s="124"/>
      <c r="B837" s="13"/>
      <c r="C837" s="125"/>
      <c r="D837" s="32"/>
      <c r="E837" s="58">
        <v>310842</v>
      </c>
      <c r="G837" s="54" t="s">
        <v>1693</v>
      </c>
      <c r="H837" s="54" t="s">
        <v>1587</v>
      </c>
      <c r="I837" s="54" t="s">
        <v>1694</v>
      </c>
      <c r="J837" s="91"/>
      <c r="K837" s="91"/>
      <c r="L837" s="54" t="s">
        <v>1694</v>
      </c>
      <c r="M837" s="91">
        <v>78701</v>
      </c>
      <c r="N837" s="91">
        <v>91</v>
      </c>
      <c r="O837" s="98">
        <v>1.34</v>
      </c>
      <c r="P837" s="57">
        <v>39134</v>
      </c>
      <c r="Q837" s="13"/>
      <c r="R837" s="92" t="s">
        <v>4328</v>
      </c>
      <c r="S837" s="92" t="s">
        <v>2382</v>
      </c>
      <c r="T837" s="31" t="s">
        <v>578</v>
      </c>
      <c r="U837" s="92" t="s">
        <v>2754</v>
      </c>
      <c r="V837" s="92" t="s">
        <v>2259</v>
      </c>
      <c r="X837" s="42"/>
      <c r="Y837" s="7"/>
      <c r="Z837" s="42"/>
      <c r="AA837" s="7"/>
      <c r="AB837" s="5"/>
      <c r="AC837" s="7"/>
      <c r="AD837" s="7"/>
      <c r="AE837" s="7"/>
      <c r="AF837" s="35"/>
      <c r="AG837" s="7"/>
      <c r="AH837" s="5"/>
      <c r="AI837" s="9"/>
      <c r="AJ837" s="9"/>
      <c r="AK837" s="9"/>
      <c r="AL837" s="5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  <c r="EB837" s="9"/>
      <c r="EC837" s="9"/>
      <c r="ED837" s="9"/>
      <c r="EE837" s="9"/>
      <c r="EF837" s="9"/>
      <c r="EG837" s="9"/>
      <c r="EH837" s="9"/>
      <c r="EI837" s="9"/>
      <c r="EJ837" s="9"/>
      <c r="EK837" s="9"/>
      <c r="EL837" s="9"/>
      <c r="EM837" s="9"/>
      <c r="EN837" s="9"/>
      <c r="EO837" s="9"/>
      <c r="EP837" s="9"/>
      <c r="EQ837" s="9"/>
    </row>
    <row r="838" spans="1:147" ht="18.75">
      <c r="A838" s="124"/>
      <c r="B838" s="13"/>
      <c r="C838" s="125"/>
      <c r="D838" s="32"/>
      <c r="E838" s="32">
        <v>10902</v>
      </c>
      <c r="G838" s="13" t="s">
        <v>674</v>
      </c>
      <c r="H838" s="13" t="s">
        <v>3431</v>
      </c>
      <c r="I838" s="13" t="s">
        <v>3579</v>
      </c>
      <c r="L838" s="13" t="s">
        <v>2743</v>
      </c>
      <c r="M838" s="31">
        <v>78728</v>
      </c>
      <c r="N838" s="40">
        <v>280</v>
      </c>
      <c r="O838" s="51">
        <v>14.19</v>
      </c>
      <c r="P838" s="30">
        <v>36399</v>
      </c>
      <c r="Q838" s="30">
        <v>36549</v>
      </c>
      <c r="R838" s="30"/>
      <c r="S838" s="31" t="s">
        <v>675</v>
      </c>
      <c r="T838" s="31" t="s">
        <v>676</v>
      </c>
      <c r="U838" s="31" t="s">
        <v>3304</v>
      </c>
      <c r="V838" s="31" t="s">
        <v>2816</v>
      </c>
      <c r="X838" s="42"/>
      <c r="Y838" s="43"/>
      <c r="Z838" s="42"/>
      <c r="AA838" s="7"/>
      <c r="AB838" s="5"/>
      <c r="AC838" s="7"/>
      <c r="AD838" s="7"/>
      <c r="AE838" s="7"/>
      <c r="AF838" s="35"/>
      <c r="AG838" s="7"/>
      <c r="AH838" s="5"/>
      <c r="AI838" s="9"/>
      <c r="AJ838" s="9"/>
      <c r="AK838" s="9"/>
      <c r="AL838" s="5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  <c r="EB838" s="9"/>
      <c r="EC838" s="9"/>
      <c r="ED838" s="9"/>
      <c r="EE838" s="9"/>
      <c r="EF838" s="9"/>
      <c r="EG838" s="9"/>
      <c r="EH838" s="9"/>
      <c r="EI838" s="9"/>
      <c r="EJ838" s="9"/>
      <c r="EK838" s="9"/>
      <c r="EL838" s="9"/>
      <c r="EM838" s="9"/>
      <c r="EN838" s="9"/>
      <c r="EO838" s="9"/>
      <c r="EP838" s="9"/>
      <c r="EQ838" s="9"/>
    </row>
    <row r="839" spans="2:147" ht="18.75">
      <c r="B839" s="13"/>
      <c r="C839" s="31"/>
      <c r="D839" s="32"/>
      <c r="E839" s="58">
        <v>255764</v>
      </c>
      <c r="G839" s="54" t="s">
        <v>3481</v>
      </c>
      <c r="H839" s="54" t="s">
        <v>4385</v>
      </c>
      <c r="I839" s="13" t="s">
        <v>3911</v>
      </c>
      <c r="L839" s="54" t="s">
        <v>3582</v>
      </c>
      <c r="M839" s="31">
        <v>78735</v>
      </c>
      <c r="N839" s="91">
        <v>52</v>
      </c>
      <c r="O839" s="98">
        <v>17.1</v>
      </c>
      <c r="P839" s="57">
        <v>38497</v>
      </c>
      <c r="Q839" s="57">
        <v>38671</v>
      </c>
      <c r="R839" s="31" t="s">
        <v>4328</v>
      </c>
      <c r="S839" s="31" t="s">
        <v>3430</v>
      </c>
      <c r="T839" s="31" t="s">
        <v>3010</v>
      </c>
      <c r="U839" s="31" t="s">
        <v>3304</v>
      </c>
      <c r="V839" s="31" t="s">
        <v>3016</v>
      </c>
      <c r="X839" s="42"/>
      <c r="Y839" s="7"/>
      <c r="Z839" s="42"/>
      <c r="AA839" s="7"/>
      <c r="AB839" s="5"/>
      <c r="AC839" s="7"/>
      <c r="AD839" s="7"/>
      <c r="AE839" s="7"/>
      <c r="AF839" s="35"/>
      <c r="AG839" s="7"/>
      <c r="AH839" s="5"/>
      <c r="AI839" s="9"/>
      <c r="AJ839" s="9"/>
      <c r="AK839" s="9"/>
      <c r="AL839" s="5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  <c r="EB839" s="9"/>
      <c r="EC839" s="9"/>
      <c r="ED839" s="9"/>
      <c r="EE839" s="9"/>
      <c r="EF839" s="9"/>
      <c r="EG839" s="9"/>
      <c r="EH839" s="9"/>
      <c r="EI839" s="9"/>
      <c r="EJ839" s="9"/>
      <c r="EK839" s="9"/>
      <c r="EL839" s="9"/>
      <c r="EM839" s="9"/>
      <c r="EN839" s="9"/>
      <c r="EO839" s="9"/>
      <c r="EP839" s="9"/>
      <c r="EQ839" s="9"/>
    </row>
    <row r="840" spans="2:147" ht="18.75">
      <c r="B840" s="13"/>
      <c r="C840" s="31"/>
      <c r="D840" s="32"/>
      <c r="E840" s="56" t="s">
        <v>3017</v>
      </c>
      <c r="G840" s="54" t="s">
        <v>3583</v>
      </c>
      <c r="H840" s="54" t="s">
        <v>3018</v>
      </c>
      <c r="I840" s="13" t="s">
        <v>4083</v>
      </c>
      <c r="L840" s="54" t="s">
        <v>338</v>
      </c>
      <c r="M840" s="31">
        <v>78702</v>
      </c>
      <c r="N840" s="31">
        <v>22</v>
      </c>
      <c r="O840" s="51">
        <v>0.456</v>
      </c>
      <c r="P840" s="57">
        <v>38300</v>
      </c>
      <c r="Q840" s="57">
        <v>38656</v>
      </c>
      <c r="R840" s="4" t="s">
        <v>4076</v>
      </c>
      <c r="S840" s="4" t="s">
        <v>4081</v>
      </c>
      <c r="T840" s="4" t="s">
        <v>4082</v>
      </c>
      <c r="U840" s="31" t="s">
        <v>3304</v>
      </c>
      <c r="V840" s="31" t="s">
        <v>589</v>
      </c>
      <c r="X840" s="42"/>
      <c r="Y840" s="7"/>
      <c r="Z840" s="42"/>
      <c r="AA840" s="7"/>
      <c r="AB840" s="5"/>
      <c r="AC840" s="7"/>
      <c r="AD840" s="7"/>
      <c r="AE840" s="7"/>
      <c r="AF840" s="35"/>
      <c r="AG840" s="7"/>
      <c r="AH840" s="5"/>
      <c r="AI840" s="9"/>
      <c r="AJ840" s="9"/>
      <c r="AK840" s="9"/>
      <c r="AL840" s="5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  <c r="EB840" s="9"/>
      <c r="EC840" s="9"/>
      <c r="ED840" s="9"/>
      <c r="EE840" s="9"/>
      <c r="EF840" s="9"/>
      <c r="EG840" s="9"/>
      <c r="EH840" s="9"/>
      <c r="EI840" s="9"/>
      <c r="EJ840" s="9"/>
      <c r="EK840" s="9"/>
      <c r="EL840" s="9"/>
      <c r="EM840" s="9"/>
      <c r="EN840" s="9"/>
      <c r="EO840" s="9"/>
      <c r="EP840" s="9"/>
      <c r="EQ840" s="9"/>
    </row>
    <row r="841" spans="2:147" ht="18.75">
      <c r="B841" s="13"/>
      <c r="C841" s="31"/>
      <c r="D841" s="32"/>
      <c r="E841" s="124">
        <v>10465540</v>
      </c>
      <c r="F841" s="13"/>
      <c r="G841" s="125" t="s">
        <v>2634</v>
      </c>
      <c r="H841" s="125" t="s">
        <v>2179</v>
      </c>
      <c r="I841" s="125" t="s">
        <v>3340</v>
      </c>
      <c r="J841" s="126">
        <v>3043419</v>
      </c>
      <c r="K841" s="125"/>
      <c r="L841" s="125"/>
      <c r="M841" s="126" t="s">
        <v>3923</v>
      </c>
      <c r="N841" s="31">
        <v>118</v>
      </c>
      <c r="O841" s="130">
        <v>6.47</v>
      </c>
      <c r="P841" s="127">
        <v>40373</v>
      </c>
      <c r="Q841" s="127">
        <v>40752</v>
      </c>
      <c r="R841" s="31" t="s">
        <v>4076</v>
      </c>
      <c r="S841" s="126" t="s">
        <v>3068</v>
      </c>
      <c r="T841" s="126" t="s">
        <v>3067</v>
      </c>
      <c r="U841" s="126" t="s">
        <v>177</v>
      </c>
      <c r="V841" s="31" t="s">
        <v>3844</v>
      </c>
      <c r="X841" s="42"/>
      <c r="Y841" s="43"/>
      <c r="Z841" s="42"/>
      <c r="AA841" s="7"/>
      <c r="AB841" s="5"/>
      <c r="AC841" s="7"/>
      <c r="AD841" s="7"/>
      <c r="AE841" s="7"/>
      <c r="AF841" s="35"/>
      <c r="AG841" s="7"/>
      <c r="AH841" s="5"/>
      <c r="AI841" s="9"/>
      <c r="AJ841" s="9"/>
      <c r="AK841" s="9"/>
      <c r="AL841" s="5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  <c r="EB841" s="9"/>
      <c r="EC841" s="9"/>
      <c r="ED841" s="9"/>
      <c r="EE841" s="9"/>
      <c r="EF841" s="9"/>
      <c r="EG841" s="9"/>
      <c r="EH841" s="9"/>
      <c r="EI841" s="9"/>
      <c r="EJ841" s="9"/>
      <c r="EK841" s="9"/>
      <c r="EL841" s="9"/>
      <c r="EM841" s="9"/>
      <c r="EN841" s="9"/>
      <c r="EO841" s="9"/>
      <c r="EP841" s="9"/>
      <c r="EQ841" s="9"/>
    </row>
    <row r="842" spans="2:147" ht="18.75">
      <c r="B842" s="13"/>
      <c r="C842" s="31"/>
      <c r="D842" s="32"/>
      <c r="E842" s="124">
        <v>10703164</v>
      </c>
      <c r="F842" s="13"/>
      <c r="G842" s="125" t="s">
        <v>4396</v>
      </c>
      <c r="H842" s="125" t="s">
        <v>5383</v>
      </c>
      <c r="I842" s="125" t="s">
        <v>4397</v>
      </c>
      <c r="J842" s="126">
        <v>1121236</v>
      </c>
      <c r="K842" s="125"/>
      <c r="M842" s="126">
        <v>78701</v>
      </c>
      <c r="N842" s="31">
        <v>320</v>
      </c>
      <c r="O842" s="130">
        <v>1.32</v>
      </c>
      <c r="P842" s="127">
        <v>40918</v>
      </c>
      <c r="Q842" s="127">
        <v>41173</v>
      </c>
      <c r="R842" s="126" t="s">
        <v>259</v>
      </c>
      <c r="S842" s="126" t="s">
        <v>4398</v>
      </c>
      <c r="T842" s="126" t="s">
        <v>4399</v>
      </c>
      <c r="U842" s="31" t="s">
        <v>3304</v>
      </c>
      <c r="V842" s="31" t="s">
        <v>4391</v>
      </c>
      <c r="X842" s="42"/>
      <c r="Y842" s="43"/>
      <c r="Z842" s="42"/>
      <c r="AA842" s="7"/>
      <c r="AB842" s="5"/>
      <c r="AC842" s="7"/>
      <c r="AD842" s="7"/>
      <c r="AE842" s="7"/>
      <c r="AF842" s="35"/>
      <c r="AG842" s="7"/>
      <c r="AH842" s="5"/>
      <c r="AI842" s="9"/>
      <c r="AJ842" s="9"/>
      <c r="AK842" s="9"/>
      <c r="AL842" s="5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  <c r="EB842" s="9"/>
      <c r="EC842" s="9"/>
      <c r="ED842" s="9"/>
      <c r="EE842" s="9"/>
      <c r="EF842" s="9"/>
      <c r="EG842" s="9"/>
      <c r="EH842" s="9"/>
      <c r="EI842" s="9"/>
      <c r="EJ842" s="9"/>
      <c r="EK842" s="9"/>
      <c r="EL842" s="9"/>
      <c r="EM842" s="9"/>
      <c r="EN842" s="9"/>
      <c r="EO842" s="9"/>
      <c r="EP842" s="9"/>
      <c r="EQ842" s="9"/>
    </row>
    <row r="843" spans="2:147" ht="18.75">
      <c r="B843" s="13"/>
      <c r="C843" s="31"/>
      <c r="D843" s="32"/>
      <c r="E843" s="153">
        <v>10896921</v>
      </c>
      <c r="F843" s="154"/>
      <c r="G843" s="155" t="s">
        <v>4643</v>
      </c>
      <c r="H843" s="155" t="s">
        <v>4917</v>
      </c>
      <c r="I843" s="155" t="s">
        <v>4642</v>
      </c>
      <c r="J843" s="156">
        <v>309434</v>
      </c>
      <c r="K843" s="154"/>
      <c r="L843" s="154"/>
      <c r="M843" s="156" t="s">
        <v>532</v>
      </c>
      <c r="N843" s="159">
        <v>118</v>
      </c>
      <c r="O843" s="160">
        <v>0.79</v>
      </c>
      <c r="P843" s="158">
        <v>41319</v>
      </c>
      <c r="Q843" s="158">
        <v>41472</v>
      </c>
      <c r="R843" s="156" t="s">
        <v>1871</v>
      </c>
      <c r="S843" s="156" t="s">
        <v>4217</v>
      </c>
      <c r="T843" s="156" t="s">
        <v>2222</v>
      </c>
      <c r="U843" s="157" t="s">
        <v>3304</v>
      </c>
      <c r="V843" s="157" t="s">
        <v>4707</v>
      </c>
      <c r="X843" s="42"/>
      <c r="Y843" s="43"/>
      <c r="Z843" s="42"/>
      <c r="AA843" s="7"/>
      <c r="AB843" s="5"/>
      <c r="AC843" s="7"/>
      <c r="AD843" s="7"/>
      <c r="AE843" s="7"/>
      <c r="AF843" s="35"/>
      <c r="AG843" s="7"/>
      <c r="AH843" s="5"/>
      <c r="AI843" s="9"/>
      <c r="AJ843" s="9"/>
      <c r="AK843" s="9"/>
      <c r="AL843" s="5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  <c r="EB843" s="9"/>
      <c r="EC843" s="9"/>
      <c r="ED843" s="9"/>
      <c r="EE843" s="9"/>
      <c r="EF843" s="9"/>
      <c r="EG843" s="9"/>
      <c r="EH843" s="9"/>
      <c r="EI843" s="9"/>
      <c r="EJ843" s="9"/>
      <c r="EK843" s="9"/>
      <c r="EL843" s="9"/>
      <c r="EM843" s="9"/>
      <c r="EN843" s="9"/>
      <c r="EO843" s="9"/>
      <c r="EP843" s="9"/>
      <c r="EQ843" s="9"/>
    </row>
    <row r="844" spans="2:147" ht="18.75">
      <c r="B844" s="13"/>
      <c r="C844" s="31"/>
      <c r="D844" s="32"/>
      <c r="E844" s="153">
        <v>11492392</v>
      </c>
      <c r="F844" s="154"/>
      <c r="G844" s="155" t="s">
        <v>5617</v>
      </c>
      <c r="H844" s="155" t="s">
        <v>5980</v>
      </c>
      <c r="I844" s="155" t="s">
        <v>5616</v>
      </c>
      <c r="J844" s="156">
        <v>253240</v>
      </c>
      <c r="K844" s="154"/>
      <c r="L844" s="154"/>
      <c r="M844" s="156" t="s">
        <v>532</v>
      </c>
      <c r="N844" s="157">
        <v>212</v>
      </c>
      <c r="O844" s="160">
        <v>0.2176</v>
      </c>
      <c r="P844" s="158">
        <v>42491</v>
      </c>
      <c r="Q844" s="158">
        <v>42620</v>
      </c>
      <c r="R844" s="156" t="s">
        <v>4463</v>
      </c>
      <c r="S844" s="156" t="s">
        <v>5447</v>
      </c>
      <c r="T844" s="156" t="s">
        <v>523</v>
      </c>
      <c r="U844" s="156" t="s">
        <v>906</v>
      </c>
      <c r="V844" s="157" t="s">
        <v>5698</v>
      </c>
      <c r="X844" s="42"/>
      <c r="Y844" s="43"/>
      <c r="Z844" s="42"/>
      <c r="AA844" s="7"/>
      <c r="AB844" s="5"/>
      <c r="AC844" s="7"/>
      <c r="AD844" s="7"/>
      <c r="AE844" s="7"/>
      <c r="AF844" s="35"/>
      <c r="AG844" s="7"/>
      <c r="AH844" s="5"/>
      <c r="AI844" s="9"/>
      <c r="AJ844" s="9"/>
      <c r="AK844" s="9"/>
      <c r="AL844" s="5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  <c r="EB844" s="9"/>
      <c r="EC844" s="9"/>
      <c r="ED844" s="9"/>
      <c r="EE844" s="9"/>
      <c r="EF844" s="9"/>
      <c r="EG844" s="9"/>
      <c r="EH844" s="9"/>
      <c r="EI844" s="9"/>
      <c r="EJ844" s="9"/>
      <c r="EK844" s="9"/>
      <c r="EL844" s="9"/>
      <c r="EM844" s="9"/>
      <c r="EN844" s="9"/>
      <c r="EO844" s="9"/>
      <c r="EP844" s="9"/>
      <c r="EQ844" s="9"/>
    </row>
    <row r="845" spans="2:147" ht="18.75">
      <c r="B845" s="13"/>
      <c r="C845" s="31"/>
      <c r="D845" s="32"/>
      <c r="E845" s="32">
        <v>175828</v>
      </c>
      <c r="G845" s="13" t="s">
        <v>1913</v>
      </c>
      <c r="H845" s="13" t="s">
        <v>3827</v>
      </c>
      <c r="I845" s="13" t="s">
        <v>1042</v>
      </c>
      <c r="L845" s="13" t="s">
        <v>2836</v>
      </c>
      <c r="M845" s="31">
        <v>78744</v>
      </c>
      <c r="N845" s="40">
        <v>496</v>
      </c>
      <c r="O845" s="51">
        <v>24.464</v>
      </c>
      <c r="P845" s="30">
        <v>37119</v>
      </c>
      <c r="Q845" s="30">
        <v>37410</v>
      </c>
      <c r="R845" s="31" t="s">
        <v>742</v>
      </c>
      <c r="S845" s="31" t="s">
        <v>3142</v>
      </c>
      <c r="T845" s="46" t="s">
        <v>3143</v>
      </c>
      <c r="U845" s="31" t="s">
        <v>554</v>
      </c>
      <c r="V845" s="31" t="s">
        <v>3002</v>
      </c>
      <c r="X845" s="42"/>
      <c r="Y845" s="43"/>
      <c r="Z845" s="42"/>
      <c r="AA845" s="7"/>
      <c r="AB845" s="5"/>
      <c r="AC845" s="7"/>
      <c r="AD845" s="7"/>
      <c r="AE845" s="7"/>
      <c r="AF845" s="35"/>
      <c r="AG845" s="7"/>
      <c r="AH845" s="5"/>
      <c r="AI845" s="9"/>
      <c r="AJ845" s="9"/>
      <c r="AK845" s="9"/>
      <c r="AL845" s="5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  <c r="EB845" s="9"/>
      <c r="EC845" s="9"/>
      <c r="ED845" s="9"/>
      <c r="EE845" s="9"/>
      <c r="EF845" s="9"/>
      <c r="EG845" s="9"/>
      <c r="EH845" s="9"/>
      <c r="EI845" s="9"/>
      <c r="EJ845" s="9"/>
      <c r="EK845" s="9"/>
      <c r="EL845" s="9"/>
      <c r="EM845" s="9"/>
      <c r="EN845" s="9"/>
      <c r="EO845" s="9"/>
      <c r="EP845" s="9"/>
      <c r="EQ845" s="9"/>
    </row>
    <row r="846" spans="4:147" ht="18.75">
      <c r="D846" s="32"/>
      <c r="E846" s="124">
        <v>11376147</v>
      </c>
      <c r="F846" s="13"/>
      <c r="G846" s="125" t="s">
        <v>5408</v>
      </c>
      <c r="H846" s="125" t="s">
        <v>5409</v>
      </c>
      <c r="I846" s="125" t="s">
        <v>5407</v>
      </c>
      <c r="J846" s="126">
        <v>5216542</v>
      </c>
      <c r="K846" s="13"/>
      <c r="M846" s="126" t="s">
        <v>546</v>
      </c>
      <c r="N846" s="31">
        <v>97</v>
      </c>
      <c r="O846" s="130">
        <v>8.8</v>
      </c>
      <c r="P846" s="127">
        <v>42180</v>
      </c>
      <c r="Q846" s="127">
        <v>42510</v>
      </c>
      <c r="R846" s="31" t="s">
        <v>4076</v>
      </c>
      <c r="S846" s="126" t="s">
        <v>5432</v>
      </c>
      <c r="T846" s="126" t="s">
        <v>2121</v>
      </c>
      <c r="U846" s="92" t="s">
        <v>906</v>
      </c>
      <c r="V846" s="92" t="s">
        <v>5462</v>
      </c>
      <c r="X846" s="42"/>
      <c r="Y846" s="7"/>
      <c r="Z846" s="42"/>
      <c r="AA846" s="7"/>
      <c r="AB846" s="5"/>
      <c r="AC846" s="7"/>
      <c r="AD846" s="7"/>
      <c r="AE846" s="7"/>
      <c r="AF846" s="35"/>
      <c r="AG846" s="7"/>
      <c r="AH846" s="5"/>
      <c r="AI846" s="9"/>
      <c r="AJ846" s="9"/>
      <c r="AK846" s="9"/>
      <c r="AL846" s="5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  <c r="EB846" s="9"/>
      <c r="EC846" s="9"/>
      <c r="ED846" s="9"/>
      <c r="EE846" s="9"/>
      <c r="EF846" s="9"/>
      <c r="EG846" s="9"/>
      <c r="EH846" s="9"/>
      <c r="EI846" s="9"/>
      <c r="EJ846" s="9"/>
      <c r="EK846" s="9"/>
      <c r="EL846" s="9"/>
      <c r="EM846" s="9"/>
      <c r="EN846" s="9"/>
      <c r="EO846" s="9"/>
      <c r="EP846" s="9"/>
      <c r="EQ846" s="9"/>
    </row>
    <row r="847" spans="1:147" ht="18.75">
      <c r="A847" s="58"/>
      <c r="B847" s="31"/>
      <c r="C847" s="91"/>
      <c r="D847" s="161"/>
      <c r="E847" s="124">
        <v>11587820</v>
      </c>
      <c r="G847" s="125" t="s">
        <v>5925</v>
      </c>
      <c r="H847" s="125" t="s">
        <v>5926</v>
      </c>
      <c r="I847" s="125" t="s">
        <v>5927</v>
      </c>
      <c r="J847" s="126">
        <v>5367013</v>
      </c>
      <c r="K847" s="13"/>
      <c r="M847" s="126" t="s">
        <v>3923</v>
      </c>
      <c r="N847" s="31">
        <v>249</v>
      </c>
      <c r="O847" s="130">
        <v>6.09</v>
      </c>
      <c r="P847" s="127">
        <v>42606</v>
      </c>
      <c r="Q847" s="13"/>
      <c r="R847" s="126" t="s">
        <v>5251</v>
      </c>
      <c r="S847" s="126" t="s">
        <v>5928</v>
      </c>
      <c r="T847" s="126" t="s">
        <v>5929</v>
      </c>
      <c r="U847" s="126" t="s">
        <v>907</v>
      </c>
      <c r="V847" s="157" t="s">
        <v>5992</v>
      </c>
      <c r="W847" s="154"/>
      <c r="X847" s="182"/>
      <c r="Y847" s="183"/>
      <c r="Z847" s="182"/>
      <c r="AA847" s="7"/>
      <c r="AB847" s="5"/>
      <c r="AC847" s="7"/>
      <c r="AD847" s="7"/>
      <c r="AE847" s="7"/>
      <c r="AF847" s="35"/>
      <c r="AG847" s="7"/>
      <c r="AH847" s="5"/>
      <c r="AI847" s="9"/>
      <c r="AJ847" s="9"/>
      <c r="AK847" s="9"/>
      <c r="AL847" s="5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  <c r="EB847" s="9"/>
      <c r="EC847" s="9"/>
      <c r="ED847" s="9"/>
      <c r="EE847" s="9"/>
      <c r="EF847" s="9"/>
      <c r="EG847" s="9"/>
      <c r="EH847" s="9"/>
      <c r="EI847" s="9"/>
      <c r="EJ847" s="9"/>
      <c r="EK847" s="9"/>
      <c r="EL847" s="9"/>
      <c r="EM847" s="9"/>
      <c r="EN847" s="9"/>
      <c r="EO847" s="9"/>
      <c r="EP847" s="9"/>
      <c r="EQ847" s="9"/>
    </row>
    <row r="848" spans="1:147" ht="18.75">
      <c r="A848" s="58"/>
      <c r="B848" s="31"/>
      <c r="C848" s="91"/>
      <c r="D848" s="32"/>
      <c r="E848" s="58">
        <v>288994</v>
      </c>
      <c r="G848" s="54" t="s">
        <v>808</v>
      </c>
      <c r="H848" s="54" t="s">
        <v>862</v>
      </c>
      <c r="I848" s="54" t="s">
        <v>809</v>
      </c>
      <c r="J848" s="91">
        <v>3052472</v>
      </c>
      <c r="K848" s="91"/>
      <c r="L848" s="54" t="s">
        <v>809</v>
      </c>
      <c r="M848" s="31">
        <v>78704</v>
      </c>
      <c r="N848" s="91">
        <v>375</v>
      </c>
      <c r="O848" s="98">
        <v>5.56</v>
      </c>
      <c r="P848" s="57">
        <v>38785</v>
      </c>
      <c r="Q848" s="57">
        <v>38915</v>
      </c>
      <c r="R848" s="46" t="s">
        <v>596</v>
      </c>
      <c r="S848" s="31" t="s">
        <v>863</v>
      </c>
      <c r="T848" s="92" t="s">
        <v>864</v>
      </c>
      <c r="U848" s="31" t="s">
        <v>3304</v>
      </c>
      <c r="V848" s="31" t="s">
        <v>1948</v>
      </c>
      <c r="W848" s="154"/>
      <c r="X848" s="182"/>
      <c r="Y848" s="7"/>
      <c r="Z848" s="42"/>
      <c r="AA848" s="7"/>
      <c r="AB848" s="5"/>
      <c r="AC848" s="7"/>
      <c r="AD848" s="7"/>
      <c r="AE848" s="7"/>
      <c r="AF848" s="35"/>
      <c r="AG848" s="7"/>
      <c r="AH848" s="5"/>
      <c r="AI848" s="9"/>
      <c r="AJ848" s="9"/>
      <c r="AK848" s="9"/>
      <c r="AL848" s="5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  <c r="EB848" s="9"/>
      <c r="EC848" s="9"/>
      <c r="ED848" s="9"/>
      <c r="EE848" s="9"/>
      <c r="EF848" s="9"/>
      <c r="EG848" s="9"/>
      <c r="EH848" s="9"/>
      <c r="EI848" s="9"/>
      <c r="EJ848" s="9"/>
      <c r="EK848" s="9"/>
      <c r="EL848" s="9"/>
      <c r="EM848" s="9"/>
      <c r="EN848" s="9"/>
      <c r="EO848" s="9"/>
      <c r="EP848" s="9"/>
      <c r="EQ848" s="9"/>
    </row>
    <row r="849" spans="4:147" ht="18.75">
      <c r="D849" s="161"/>
      <c r="E849" s="153">
        <v>11425634</v>
      </c>
      <c r="F849" s="154"/>
      <c r="G849" s="155" t="s">
        <v>5552</v>
      </c>
      <c r="H849" s="155" t="s">
        <v>5591</v>
      </c>
      <c r="I849" s="155" t="s">
        <v>5551</v>
      </c>
      <c r="J849" s="156">
        <v>260618</v>
      </c>
      <c r="K849" s="154"/>
      <c r="L849" s="154"/>
      <c r="M849" s="156" t="s">
        <v>539</v>
      </c>
      <c r="N849" s="156">
        <v>24</v>
      </c>
      <c r="O849" s="160">
        <v>1</v>
      </c>
      <c r="P849" s="158">
        <v>42279</v>
      </c>
      <c r="Q849" s="154"/>
      <c r="R849" s="156" t="s">
        <v>1028</v>
      </c>
      <c r="S849" s="156" t="s">
        <v>5082</v>
      </c>
      <c r="T849" s="156" t="s">
        <v>4683</v>
      </c>
      <c r="U849" s="156" t="s">
        <v>5521</v>
      </c>
      <c r="V849" s="157" t="s">
        <v>5568</v>
      </c>
      <c r="W849" s="154"/>
      <c r="X849" s="182"/>
      <c r="Y849" s="7"/>
      <c r="Z849" s="42"/>
      <c r="AA849" s="7"/>
      <c r="AB849" s="5"/>
      <c r="AC849" s="7"/>
      <c r="AD849" s="7"/>
      <c r="AE849" s="7"/>
      <c r="AF849" s="35"/>
      <c r="AG849" s="7"/>
      <c r="AH849" s="5"/>
      <c r="AI849" s="9"/>
      <c r="AJ849" s="9"/>
      <c r="AK849" s="9"/>
      <c r="AL849" s="5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  <c r="EB849" s="9"/>
      <c r="EC849" s="9"/>
      <c r="ED849" s="9"/>
      <c r="EE849" s="9"/>
      <c r="EF849" s="9"/>
      <c r="EG849" s="9"/>
      <c r="EH849" s="9"/>
      <c r="EI849" s="9"/>
      <c r="EJ849" s="9"/>
      <c r="EK849" s="9"/>
      <c r="EL849" s="9"/>
      <c r="EM849" s="9"/>
      <c r="EN849" s="9"/>
      <c r="EO849" s="9"/>
      <c r="EP849" s="9"/>
      <c r="EQ849" s="9"/>
    </row>
    <row r="850" spans="4:147" ht="18.75">
      <c r="D850" s="32"/>
      <c r="E850" s="56" t="s">
        <v>4323</v>
      </c>
      <c r="G850" s="54" t="s">
        <v>1472</v>
      </c>
      <c r="H850" s="54" t="s">
        <v>4324</v>
      </c>
      <c r="I850" s="54" t="s">
        <v>807</v>
      </c>
      <c r="J850" s="91">
        <v>3207598</v>
      </c>
      <c r="K850" s="91"/>
      <c r="L850" s="54" t="s">
        <v>807</v>
      </c>
      <c r="M850" s="31">
        <v>78704</v>
      </c>
      <c r="N850" s="91">
        <v>62</v>
      </c>
      <c r="O850" s="98">
        <v>2.642</v>
      </c>
      <c r="P850" s="57">
        <v>38842</v>
      </c>
      <c r="Q850" s="57">
        <v>39254</v>
      </c>
      <c r="R850" s="31" t="s">
        <v>1600</v>
      </c>
      <c r="S850" s="31" t="s">
        <v>860</v>
      </c>
      <c r="T850" s="31" t="s">
        <v>1384</v>
      </c>
      <c r="U850" s="31" t="s">
        <v>3304</v>
      </c>
      <c r="V850" s="31" t="s">
        <v>1948</v>
      </c>
      <c r="X850" s="42"/>
      <c r="Y850" s="7"/>
      <c r="Z850" s="42"/>
      <c r="AA850" s="7"/>
      <c r="AB850" s="5"/>
      <c r="AC850" s="7"/>
      <c r="AD850" s="7"/>
      <c r="AE850" s="7"/>
      <c r="AF850" s="35"/>
      <c r="AG850" s="7"/>
      <c r="AH850" s="5"/>
      <c r="AI850" s="9"/>
      <c r="AJ850" s="9"/>
      <c r="AK850" s="9"/>
      <c r="AL850" s="5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  <c r="EB850" s="9"/>
      <c r="EC850" s="9"/>
      <c r="ED850" s="9"/>
      <c r="EE850" s="9"/>
      <c r="EF850" s="9"/>
      <c r="EG850" s="9"/>
      <c r="EH850" s="9"/>
      <c r="EI850" s="9"/>
      <c r="EJ850" s="9"/>
      <c r="EK850" s="9"/>
      <c r="EL850" s="9"/>
      <c r="EM850" s="9"/>
      <c r="EN850" s="9"/>
      <c r="EO850" s="9"/>
      <c r="EP850" s="9"/>
      <c r="EQ850" s="9"/>
    </row>
    <row r="851" spans="4:147" ht="18.75">
      <c r="D851" s="32"/>
      <c r="G851" s="13" t="s">
        <v>3174</v>
      </c>
      <c r="H851" s="13" t="s">
        <v>3175</v>
      </c>
      <c r="I851" s="13" t="s">
        <v>3176</v>
      </c>
      <c r="L851" s="13" t="s">
        <v>2744</v>
      </c>
      <c r="M851" s="31">
        <v>78731</v>
      </c>
      <c r="N851" s="40">
        <v>128</v>
      </c>
      <c r="O851" s="51">
        <v>8.86</v>
      </c>
      <c r="P851" s="30">
        <v>34535</v>
      </c>
      <c r="Q851" s="30">
        <v>34647</v>
      </c>
      <c r="R851" s="30"/>
      <c r="S851" s="31" t="s">
        <v>3177</v>
      </c>
      <c r="T851" s="31" t="s">
        <v>3178</v>
      </c>
      <c r="U851" s="31" t="s">
        <v>3304</v>
      </c>
      <c r="V851" s="31" t="s">
        <v>3515</v>
      </c>
      <c r="X851" s="42"/>
      <c r="Y851" s="7"/>
      <c r="Z851" s="42"/>
      <c r="AA851" s="7"/>
      <c r="AB851" s="5"/>
      <c r="AC851" s="7"/>
      <c r="AD851" s="7"/>
      <c r="AE851" s="7"/>
      <c r="AF851" s="35"/>
      <c r="AG851" s="7"/>
      <c r="AH851" s="5"/>
      <c r="AI851" s="9"/>
      <c r="AJ851" s="9"/>
      <c r="AK851" s="9"/>
      <c r="AL851" s="5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  <c r="EB851" s="9"/>
      <c r="EC851" s="9"/>
      <c r="ED851" s="9"/>
      <c r="EE851" s="9"/>
      <c r="EF851" s="9"/>
      <c r="EG851" s="9"/>
      <c r="EH851" s="9"/>
      <c r="EI851" s="9"/>
      <c r="EJ851" s="9"/>
      <c r="EK851" s="9"/>
      <c r="EL851" s="9"/>
      <c r="EM851" s="9"/>
      <c r="EN851" s="9"/>
      <c r="EO851" s="9"/>
      <c r="EP851" s="9"/>
      <c r="EQ851" s="9"/>
    </row>
    <row r="852" spans="2:147" ht="25.5">
      <c r="B852" s="32"/>
      <c r="C852" s="140"/>
      <c r="G852" s="13" t="s">
        <v>3179</v>
      </c>
      <c r="H852" s="13" t="s">
        <v>3180</v>
      </c>
      <c r="I852" s="13" t="s">
        <v>3025</v>
      </c>
      <c r="L852" s="13" t="s">
        <v>1141</v>
      </c>
      <c r="M852" s="31">
        <v>78726</v>
      </c>
      <c r="N852" s="40">
        <v>272</v>
      </c>
      <c r="O852" s="51">
        <v>20.12</v>
      </c>
      <c r="P852" s="30">
        <v>35335</v>
      </c>
      <c r="Q852" s="30">
        <v>35493</v>
      </c>
      <c r="R852" s="30"/>
      <c r="S852" s="31" t="s">
        <v>267</v>
      </c>
      <c r="T852" s="31" t="s">
        <v>268</v>
      </c>
      <c r="U852" s="31" t="s">
        <v>3304</v>
      </c>
      <c r="V852" s="31" t="s">
        <v>3523</v>
      </c>
      <c r="X852" s="42"/>
      <c r="Y852" s="7"/>
      <c r="Z852" s="42"/>
      <c r="AA852" s="7"/>
      <c r="AB852" s="5"/>
      <c r="AC852" s="7"/>
      <c r="AD852" s="7"/>
      <c r="AE852" s="7"/>
      <c r="AF852" s="35"/>
      <c r="AG852" s="7"/>
      <c r="AH852" s="5"/>
      <c r="AI852" s="9"/>
      <c r="AJ852" s="9"/>
      <c r="AK852" s="9"/>
      <c r="AL852" s="5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  <c r="EB852" s="9"/>
      <c r="EC852" s="9"/>
      <c r="ED852" s="9"/>
      <c r="EE852" s="9"/>
      <c r="EF852" s="9"/>
      <c r="EG852" s="9"/>
      <c r="EH852" s="9"/>
      <c r="EI852" s="9"/>
      <c r="EJ852" s="9"/>
      <c r="EK852" s="9"/>
      <c r="EL852" s="9"/>
      <c r="EM852" s="9"/>
      <c r="EN852" s="9"/>
      <c r="EO852" s="9"/>
      <c r="EP852" s="9"/>
      <c r="EQ852" s="9"/>
    </row>
    <row r="853" spans="4:147" ht="18.75">
      <c r="D853" s="32"/>
      <c r="E853" s="61"/>
      <c r="G853" s="13" t="s">
        <v>269</v>
      </c>
      <c r="H853" s="13" t="s">
        <v>270</v>
      </c>
      <c r="I853" s="13" t="s">
        <v>3025</v>
      </c>
      <c r="L853" s="13" t="s">
        <v>1142</v>
      </c>
      <c r="M853" s="31">
        <v>78726</v>
      </c>
      <c r="N853" s="40">
        <v>300</v>
      </c>
      <c r="O853" s="51">
        <v>22</v>
      </c>
      <c r="P853" s="30">
        <v>36090</v>
      </c>
      <c r="Q853" s="30">
        <v>36282</v>
      </c>
      <c r="R853" s="30"/>
      <c r="S853" s="31" t="s">
        <v>267</v>
      </c>
      <c r="T853" s="31" t="s">
        <v>268</v>
      </c>
      <c r="U853" s="31" t="s">
        <v>3304</v>
      </c>
      <c r="V853" s="31" t="s">
        <v>3532</v>
      </c>
      <c r="X853" s="42"/>
      <c r="Y853" s="7"/>
      <c r="Z853" s="42"/>
      <c r="AA853" s="7"/>
      <c r="AB853" s="5"/>
      <c r="AC853" s="7"/>
      <c r="AD853" s="7"/>
      <c r="AE853" s="7"/>
      <c r="AF853" s="35"/>
      <c r="AG853" s="7"/>
      <c r="AH853" s="5"/>
      <c r="AI853" s="9"/>
      <c r="AJ853" s="9"/>
      <c r="AK853" s="9"/>
      <c r="AL853" s="5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  <c r="EB853" s="9"/>
      <c r="EC853" s="9"/>
      <c r="ED853" s="9"/>
      <c r="EE853" s="9"/>
      <c r="EF853" s="9"/>
      <c r="EG853" s="9"/>
      <c r="EH853" s="9"/>
      <c r="EI853" s="9"/>
      <c r="EJ853" s="9"/>
      <c r="EK853" s="9"/>
      <c r="EL853" s="9"/>
      <c r="EM853" s="9"/>
      <c r="EN853" s="9"/>
      <c r="EO853" s="9"/>
      <c r="EP853" s="9"/>
      <c r="EQ853" s="9"/>
    </row>
    <row r="854" spans="3:147" ht="18.75">
      <c r="C854" s="183"/>
      <c r="D854" s="161"/>
      <c r="E854" s="32">
        <v>10120307</v>
      </c>
      <c r="G854" s="13" t="s">
        <v>609</v>
      </c>
      <c r="H854" s="13" t="s">
        <v>610</v>
      </c>
      <c r="I854" s="13" t="s">
        <v>611</v>
      </c>
      <c r="J854" s="31">
        <v>300476</v>
      </c>
      <c r="M854" s="31">
        <v>78704</v>
      </c>
      <c r="N854" s="31">
        <v>8</v>
      </c>
      <c r="O854" s="51">
        <v>0.52</v>
      </c>
      <c r="P854" s="57">
        <v>39507</v>
      </c>
      <c r="Q854" s="57">
        <v>39750</v>
      </c>
      <c r="R854" s="31" t="s">
        <v>4328</v>
      </c>
      <c r="S854" s="92" t="s">
        <v>3361</v>
      </c>
      <c r="T854" s="31" t="s">
        <v>3362</v>
      </c>
      <c r="U854" s="92" t="s">
        <v>906</v>
      </c>
      <c r="V854" s="31" t="s">
        <v>3888</v>
      </c>
      <c r="W854" s="154"/>
      <c r="X854" s="182"/>
      <c r="Y854" s="183"/>
      <c r="Z854" s="182"/>
      <c r="AA854" s="183"/>
      <c r="AB854" s="184"/>
      <c r="AC854" s="7"/>
      <c r="AD854" s="7"/>
      <c r="AE854" s="7"/>
      <c r="AF854" s="35"/>
      <c r="AG854" s="7"/>
      <c r="AH854" s="5"/>
      <c r="AI854" s="9"/>
      <c r="AJ854" s="9"/>
      <c r="AK854" s="9"/>
      <c r="AL854" s="5"/>
      <c r="AM854" s="9"/>
      <c r="AN854" s="9"/>
      <c r="AO854" s="9"/>
      <c r="AP854" s="9"/>
      <c r="AQ854" s="9"/>
      <c r="AR854" s="9"/>
      <c r="AS854" s="9"/>
      <c r="AT854" s="9"/>
      <c r="AU854" s="9"/>
      <c r="AV854" s="9"/>
      <c r="AW854" s="9"/>
      <c r="AX854" s="9"/>
      <c r="AY854" s="9"/>
      <c r="AZ854" s="9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  <c r="EB854" s="9"/>
      <c r="EC854" s="9"/>
      <c r="ED854" s="9"/>
      <c r="EE854" s="9"/>
      <c r="EF854" s="9"/>
      <c r="EG854" s="9"/>
      <c r="EH854" s="9"/>
      <c r="EI854" s="9"/>
      <c r="EJ854" s="9"/>
      <c r="EK854" s="9"/>
      <c r="EL854" s="9"/>
      <c r="EM854" s="9"/>
      <c r="EN854" s="9"/>
      <c r="EO854" s="9"/>
      <c r="EP854" s="9"/>
      <c r="EQ854" s="9"/>
    </row>
    <row r="855" spans="2:147" ht="18.75">
      <c r="B855" s="154"/>
      <c r="C855" s="157"/>
      <c r="D855" s="161"/>
      <c r="E855" s="124">
        <v>11140844</v>
      </c>
      <c r="F855" s="13"/>
      <c r="G855" s="125" t="s">
        <v>5014</v>
      </c>
      <c r="H855" s="125" t="s">
        <v>5065</v>
      </c>
      <c r="I855" s="125" t="s">
        <v>5013</v>
      </c>
      <c r="J855" s="126">
        <v>182090</v>
      </c>
      <c r="K855" s="13"/>
      <c r="M855" s="126" t="s">
        <v>539</v>
      </c>
      <c r="N855" s="31">
        <v>6</v>
      </c>
      <c r="O855" s="130">
        <v>0.367</v>
      </c>
      <c r="P855" s="127">
        <v>41764</v>
      </c>
      <c r="Q855" s="127">
        <v>41940</v>
      </c>
      <c r="R855" s="31" t="s">
        <v>4889</v>
      </c>
      <c r="S855" s="126" t="s">
        <v>5067</v>
      </c>
      <c r="T855" s="126" t="s">
        <v>5066</v>
      </c>
      <c r="U855" s="157" t="s">
        <v>3304</v>
      </c>
      <c r="V855" s="31" t="s">
        <v>5091</v>
      </c>
      <c r="W855" s="154"/>
      <c r="X855" s="182"/>
      <c r="Y855" s="185"/>
      <c r="Z855" s="42"/>
      <c r="AA855" s="7"/>
      <c r="AB855" s="5"/>
      <c r="AC855" s="7"/>
      <c r="AD855" s="7"/>
      <c r="AE855" s="7"/>
      <c r="AF855" s="35"/>
      <c r="AG855" s="7"/>
      <c r="AH855" s="5"/>
      <c r="AI855" s="9"/>
      <c r="AJ855" s="9"/>
      <c r="AK855" s="9"/>
      <c r="AL855" s="5"/>
      <c r="AM855" s="9"/>
      <c r="AN855" s="9"/>
      <c r="AO855" s="9"/>
      <c r="AP855" s="9"/>
      <c r="AQ855" s="9"/>
      <c r="AR855" s="9"/>
      <c r="AS855" s="9"/>
      <c r="AT855" s="9"/>
      <c r="AU855" s="9"/>
      <c r="AV855" s="9"/>
      <c r="AW855" s="9"/>
      <c r="AX855" s="9"/>
      <c r="AY855" s="9"/>
      <c r="AZ855" s="9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  <c r="EB855" s="9"/>
      <c r="EC855" s="9"/>
      <c r="ED855" s="9"/>
      <c r="EE855" s="9"/>
      <c r="EF855" s="9"/>
      <c r="EG855" s="9"/>
      <c r="EH855" s="9"/>
      <c r="EI855" s="9"/>
      <c r="EJ855" s="9"/>
      <c r="EK855" s="9"/>
      <c r="EL855" s="9"/>
      <c r="EM855" s="9"/>
      <c r="EN855" s="9"/>
      <c r="EO855" s="9"/>
      <c r="EP855" s="9"/>
      <c r="EQ855" s="9"/>
    </row>
    <row r="856" spans="2:147" ht="18.75">
      <c r="B856" s="13"/>
      <c r="C856" s="31"/>
      <c r="D856" s="161"/>
      <c r="E856" s="153">
        <v>10565616</v>
      </c>
      <c r="F856" s="154"/>
      <c r="G856" s="155" t="s">
        <v>3115</v>
      </c>
      <c r="H856" s="155" t="s">
        <v>3116</v>
      </c>
      <c r="I856" s="155" t="s">
        <v>3114</v>
      </c>
      <c r="J856" s="156">
        <v>751508</v>
      </c>
      <c r="K856" s="154"/>
      <c r="L856" s="154"/>
      <c r="M856" s="156" t="s">
        <v>3923</v>
      </c>
      <c r="N856" s="157">
        <v>39</v>
      </c>
      <c r="O856" s="160">
        <v>5.7</v>
      </c>
      <c r="P856" s="158">
        <v>40630</v>
      </c>
      <c r="Q856" s="158">
        <v>40925</v>
      </c>
      <c r="R856" s="157" t="s">
        <v>4328</v>
      </c>
      <c r="S856" s="156" t="s">
        <v>2551</v>
      </c>
      <c r="T856" s="187" t="s">
        <v>2552</v>
      </c>
      <c r="U856" s="157" t="s">
        <v>3304</v>
      </c>
      <c r="V856" s="157" t="s">
        <v>2556</v>
      </c>
      <c r="W856" s="154"/>
      <c r="X856" s="182"/>
      <c r="Y856" s="186"/>
      <c r="Z856" s="182"/>
      <c r="AA856" s="183"/>
      <c r="AB856" s="184"/>
      <c r="AC856" s="183"/>
      <c r="AD856" s="7"/>
      <c r="AE856" s="7"/>
      <c r="AF856" s="35"/>
      <c r="AG856" s="7"/>
      <c r="AH856" s="5"/>
      <c r="AI856" s="9"/>
      <c r="AJ856" s="9"/>
      <c r="AK856" s="9"/>
      <c r="AL856" s="5"/>
      <c r="AM856" s="9"/>
      <c r="AN856" s="9"/>
      <c r="AO856" s="9"/>
      <c r="AP856" s="9"/>
      <c r="AQ856" s="9"/>
      <c r="AR856" s="9"/>
      <c r="AS856" s="9"/>
      <c r="AT856" s="9"/>
      <c r="AU856" s="9"/>
      <c r="AV856" s="9"/>
      <c r="AW856" s="9"/>
      <c r="AX856" s="9"/>
      <c r="AY856" s="9"/>
      <c r="AZ856" s="9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  <c r="EB856" s="9"/>
      <c r="EC856" s="9"/>
      <c r="ED856" s="9"/>
      <c r="EE856" s="9"/>
      <c r="EF856" s="9"/>
      <c r="EG856" s="9"/>
      <c r="EH856" s="9"/>
      <c r="EI856" s="9"/>
      <c r="EJ856" s="9"/>
      <c r="EK856" s="9"/>
      <c r="EL856" s="9"/>
      <c r="EM856" s="9"/>
      <c r="EN856" s="9"/>
      <c r="EO856" s="9"/>
      <c r="EP856" s="9"/>
      <c r="EQ856" s="9"/>
    </row>
    <row r="857" spans="2:147" ht="18.75">
      <c r="B857" s="13"/>
      <c r="C857" s="31"/>
      <c r="D857" s="161"/>
      <c r="E857" s="124">
        <v>10904589</v>
      </c>
      <c r="F857" s="13"/>
      <c r="G857" s="125" t="s">
        <v>4657</v>
      </c>
      <c r="H857" s="125" t="s">
        <v>4655</v>
      </c>
      <c r="I857" s="125" t="s">
        <v>4656</v>
      </c>
      <c r="J857" s="126">
        <v>751634</v>
      </c>
      <c r="K857" s="13"/>
      <c r="M857" s="126" t="s">
        <v>3923</v>
      </c>
      <c r="N857" s="4">
        <v>36</v>
      </c>
      <c r="O857" s="130">
        <v>7.4</v>
      </c>
      <c r="P857" s="127">
        <v>41333</v>
      </c>
      <c r="Q857" s="127">
        <v>41544</v>
      </c>
      <c r="R857" s="126" t="s">
        <v>259</v>
      </c>
      <c r="S857" s="126" t="s">
        <v>4692</v>
      </c>
      <c r="T857" s="126" t="s">
        <v>2329</v>
      </c>
      <c r="U857" s="126" t="s">
        <v>177</v>
      </c>
      <c r="V857" s="31" t="s">
        <v>4707</v>
      </c>
      <c r="W857" s="154"/>
      <c r="X857" s="182"/>
      <c r="Y857" s="183"/>
      <c r="Z857" s="182"/>
      <c r="AA857" s="7"/>
      <c r="AB857" s="5"/>
      <c r="AC857" s="7"/>
      <c r="AD857" s="7"/>
      <c r="AE857" s="7"/>
      <c r="AF857" s="35"/>
      <c r="AG857" s="7"/>
      <c r="AH857" s="5"/>
      <c r="AI857" s="9"/>
      <c r="AJ857" s="9"/>
      <c r="AK857" s="9"/>
      <c r="AL857" s="5"/>
      <c r="AM857" s="9"/>
      <c r="AN857" s="9"/>
      <c r="AO857" s="9"/>
      <c r="AP857" s="9"/>
      <c r="AQ857" s="9"/>
      <c r="AR857" s="9"/>
      <c r="AS857" s="9"/>
      <c r="AT857" s="9"/>
      <c r="AU857" s="9"/>
      <c r="AV857" s="9"/>
      <c r="AW857" s="9"/>
      <c r="AX857" s="9"/>
      <c r="AY857" s="9"/>
      <c r="AZ857" s="9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  <c r="EB857" s="9"/>
      <c r="EC857" s="9"/>
      <c r="ED857" s="9"/>
      <c r="EE857" s="9"/>
      <c r="EF857" s="9"/>
      <c r="EG857" s="9"/>
      <c r="EH857" s="9"/>
      <c r="EI857" s="9"/>
      <c r="EJ857" s="9"/>
      <c r="EK857" s="9"/>
      <c r="EL857" s="9"/>
      <c r="EM857" s="9"/>
      <c r="EN857" s="9"/>
      <c r="EO857" s="9"/>
      <c r="EP857" s="9"/>
      <c r="EQ857" s="9"/>
    </row>
    <row r="858" spans="2:147" ht="18.75">
      <c r="B858" s="13"/>
      <c r="C858" s="31"/>
      <c r="D858" s="32"/>
      <c r="E858" s="124">
        <v>10863945</v>
      </c>
      <c r="F858" s="13"/>
      <c r="G858" s="125" t="s">
        <v>4572</v>
      </c>
      <c r="H858" s="125" t="s">
        <v>5001</v>
      </c>
      <c r="I858" s="125" t="s">
        <v>5002</v>
      </c>
      <c r="J858" s="126">
        <v>3172502</v>
      </c>
      <c r="K858" s="13"/>
      <c r="M858" s="126" t="s">
        <v>3923</v>
      </c>
      <c r="N858" s="31">
        <v>352</v>
      </c>
      <c r="O858" s="130">
        <v>18.2</v>
      </c>
      <c r="P858" s="127">
        <v>41242</v>
      </c>
      <c r="Q858" s="194" t="s">
        <v>4988</v>
      </c>
      <c r="R858" s="31" t="s">
        <v>4076</v>
      </c>
      <c r="S858" s="126" t="s">
        <v>4610</v>
      </c>
      <c r="T858" s="126" t="s">
        <v>2223</v>
      </c>
      <c r="U858" s="31" t="s">
        <v>177</v>
      </c>
      <c r="V858" s="31" t="s">
        <v>4636</v>
      </c>
      <c r="W858" s="154"/>
      <c r="X858" s="182"/>
      <c r="Y858" s="183"/>
      <c r="Z858" s="182"/>
      <c r="AA858" s="7"/>
      <c r="AB858" s="5"/>
      <c r="AC858" s="7"/>
      <c r="AD858" s="7"/>
      <c r="AE858" s="7"/>
      <c r="AF858" s="35"/>
      <c r="AG858" s="7"/>
      <c r="AH858" s="5"/>
      <c r="AI858" s="9"/>
      <c r="AJ858" s="9"/>
      <c r="AK858" s="9"/>
      <c r="AL858" s="5"/>
      <c r="AM858" s="9"/>
      <c r="AN858" s="9"/>
      <c r="AO858" s="9"/>
      <c r="AP858" s="9"/>
      <c r="AQ858" s="9"/>
      <c r="AR858" s="9"/>
      <c r="AS858" s="9"/>
      <c r="AT858" s="9"/>
      <c r="AU858" s="9"/>
      <c r="AV858" s="9"/>
      <c r="AW858" s="9"/>
      <c r="AX858" s="9"/>
      <c r="AY858" s="9"/>
      <c r="AZ858" s="9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  <c r="EB858" s="9"/>
      <c r="EC858" s="9"/>
      <c r="ED858" s="9"/>
      <c r="EE858" s="9"/>
      <c r="EF858" s="9"/>
      <c r="EG858" s="9"/>
      <c r="EH858" s="9"/>
      <c r="EI858" s="9"/>
      <c r="EJ858" s="9"/>
      <c r="EK858" s="9"/>
      <c r="EL858" s="9"/>
      <c r="EM858" s="9"/>
      <c r="EN858" s="9"/>
      <c r="EO858" s="9"/>
      <c r="EP858" s="9"/>
      <c r="EQ858" s="9"/>
    </row>
    <row r="859" spans="1:147" ht="18.75">
      <c r="A859" s="124"/>
      <c r="B859" s="13"/>
      <c r="C859" s="154"/>
      <c r="D859" s="161"/>
      <c r="E859" s="32">
        <v>214306</v>
      </c>
      <c r="G859" s="13" t="s">
        <v>4367</v>
      </c>
      <c r="H859" s="13" t="s">
        <v>4366</v>
      </c>
      <c r="I859" s="13" t="s">
        <v>46</v>
      </c>
      <c r="L859" s="13" t="s">
        <v>4351</v>
      </c>
      <c r="M859" s="31">
        <v>78704</v>
      </c>
      <c r="N859" s="31">
        <v>375</v>
      </c>
      <c r="O859" s="51">
        <v>5.129</v>
      </c>
      <c r="P859" s="30">
        <v>37335</v>
      </c>
      <c r="Q859" s="30">
        <v>37929</v>
      </c>
      <c r="R859" s="31" t="s">
        <v>4328</v>
      </c>
      <c r="S859" s="31" t="s">
        <v>2829</v>
      </c>
      <c r="T859" s="31" t="s">
        <v>2830</v>
      </c>
      <c r="U859" s="31" t="s">
        <v>554</v>
      </c>
      <c r="V859" s="31" t="s">
        <v>2300</v>
      </c>
      <c r="W859" s="154"/>
      <c r="X859" s="182"/>
      <c r="Y859" s="183"/>
      <c r="Z859" s="42"/>
      <c r="AA859" s="7"/>
      <c r="AB859" s="5"/>
      <c r="AC859" s="7"/>
      <c r="AD859" s="7"/>
      <c r="AE859" s="7"/>
      <c r="AF859" s="35"/>
      <c r="AG859" s="7"/>
      <c r="AH859" s="5"/>
      <c r="AI859" s="9"/>
      <c r="AJ859" s="9"/>
      <c r="AK859" s="9"/>
      <c r="AL859" s="5"/>
      <c r="AM859" s="9"/>
      <c r="AN859" s="9"/>
      <c r="AO859" s="9"/>
      <c r="AP859" s="9"/>
      <c r="AQ859" s="9"/>
      <c r="AR859" s="9"/>
      <c r="AS859" s="9"/>
      <c r="AT859" s="9"/>
      <c r="AU859" s="9"/>
      <c r="AV859" s="9"/>
      <c r="AW859" s="9"/>
      <c r="AX859" s="9"/>
      <c r="AY859" s="9"/>
      <c r="AZ859" s="9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  <c r="EB859" s="9"/>
      <c r="EC859" s="9"/>
      <c r="ED859" s="9"/>
      <c r="EE859" s="9"/>
      <c r="EF859" s="9"/>
      <c r="EG859" s="9"/>
      <c r="EH859" s="9"/>
      <c r="EI859" s="9"/>
      <c r="EJ859" s="9"/>
      <c r="EK859" s="9"/>
      <c r="EL859" s="9"/>
      <c r="EM859" s="9"/>
      <c r="EN859" s="9"/>
      <c r="EO859" s="9"/>
      <c r="EP859" s="9"/>
      <c r="EQ859" s="9"/>
    </row>
    <row r="860" spans="2:147" ht="18.75">
      <c r="B860" s="13"/>
      <c r="C860" s="31"/>
      <c r="D860" s="161"/>
      <c r="E860" s="58">
        <v>233455</v>
      </c>
      <c r="G860" s="55" t="s">
        <v>1960</v>
      </c>
      <c r="H860" s="55" t="s">
        <v>1959</v>
      </c>
      <c r="I860" s="13" t="s">
        <v>1961</v>
      </c>
      <c r="L860" s="54" t="s">
        <v>1962</v>
      </c>
      <c r="M860" s="31">
        <v>78704</v>
      </c>
      <c r="N860" s="40">
        <v>375</v>
      </c>
      <c r="O860" s="51">
        <v>6.4</v>
      </c>
      <c r="P860" s="57">
        <v>38082</v>
      </c>
      <c r="Q860" s="57">
        <v>38331</v>
      </c>
      <c r="R860" s="31" t="s">
        <v>4328</v>
      </c>
      <c r="S860" s="31" t="s">
        <v>2829</v>
      </c>
      <c r="T860" s="31" t="s">
        <v>2830</v>
      </c>
      <c r="U860" s="31" t="s">
        <v>554</v>
      </c>
      <c r="V860" s="31" t="s">
        <v>2648</v>
      </c>
      <c r="W860" s="154"/>
      <c r="X860" s="182"/>
      <c r="Y860" s="186"/>
      <c r="Z860" s="182"/>
      <c r="AA860" s="7"/>
      <c r="AB860" s="5"/>
      <c r="AC860" s="7"/>
      <c r="AD860" s="7"/>
      <c r="AE860" s="7"/>
      <c r="AF860" s="35"/>
      <c r="AG860" s="7"/>
      <c r="AH860" s="5"/>
      <c r="AI860" s="9"/>
      <c r="AJ860" s="9"/>
      <c r="AK860" s="9"/>
      <c r="AL860" s="5"/>
      <c r="AM860" s="9"/>
      <c r="AN860" s="9"/>
      <c r="AO860" s="9"/>
      <c r="AP860" s="9"/>
      <c r="AQ860" s="9"/>
      <c r="AR860" s="9"/>
      <c r="AS860" s="9"/>
      <c r="AT860" s="9"/>
      <c r="AU860" s="9"/>
      <c r="AV860" s="9"/>
      <c r="AW860" s="9"/>
      <c r="AX860" s="9"/>
      <c r="AY860" s="9"/>
      <c r="AZ860" s="9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  <c r="EB860" s="9"/>
      <c r="EC860" s="9"/>
      <c r="ED860" s="9"/>
      <c r="EE860" s="9"/>
      <c r="EF860" s="9"/>
      <c r="EG860" s="9"/>
      <c r="EH860" s="9"/>
      <c r="EI860" s="9"/>
      <c r="EJ860" s="9"/>
      <c r="EK860" s="9"/>
      <c r="EL860" s="9"/>
      <c r="EM860" s="9"/>
      <c r="EN860" s="9"/>
      <c r="EO860" s="9"/>
      <c r="EP860" s="9"/>
      <c r="EQ860" s="9"/>
    </row>
    <row r="861" spans="2:147" ht="18.75">
      <c r="B861" s="154"/>
      <c r="C861" s="157"/>
      <c r="D861" s="161"/>
      <c r="E861" s="58">
        <v>10014588</v>
      </c>
      <c r="G861" s="54" t="s">
        <v>1092</v>
      </c>
      <c r="H861" s="54" t="s">
        <v>1093</v>
      </c>
      <c r="I861" s="54" t="s">
        <v>1094</v>
      </c>
      <c r="J861" s="31">
        <v>300476</v>
      </c>
      <c r="K861" s="91"/>
      <c r="L861" s="54" t="s">
        <v>1094</v>
      </c>
      <c r="M861" s="91">
        <v>78704</v>
      </c>
      <c r="N861" s="91">
        <v>8</v>
      </c>
      <c r="O861" s="98">
        <v>0.422</v>
      </c>
      <c r="P861" s="57">
        <v>39161</v>
      </c>
      <c r="Q861" s="13"/>
      <c r="R861" s="92" t="s">
        <v>4328</v>
      </c>
      <c r="S861" s="92" t="s">
        <v>951</v>
      </c>
      <c r="T861" s="31" t="s">
        <v>952</v>
      </c>
      <c r="U861" s="31" t="s">
        <v>554</v>
      </c>
      <c r="V861" s="92" t="s">
        <v>2259</v>
      </c>
      <c r="W861" s="154"/>
      <c r="X861" s="182"/>
      <c r="Y861" s="186"/>
      <c r="Z861" s="182"/>
      <c r="AA861" s="183"/>
      <c r="AB861" s="184"/>
      <c r="AC861" s="183"/>
      <c r="AD861" s="7"/>
      <c r="AE861" s="7"/>
      <c r="AF861" s="35"/>
      <c r="AG861" s="7"/>
      <c r="AH861" s="5"/>
      <c r="AI861" s="9"/>
      <c r="AJ861" s="9"/>
      <c r="AK861" s="9"/>
      <c r="AL861" s="5"/>
      <c r="AM861" s="9"/>
      <c r="AN861" s="9"/>
      <c r="AO861" s="9"/>
      <c r="AP861" s="9"/>
      <c r="AQ861" s="9"/>
      <c r="AR861" s="9"/>
      <c r="AS861" s="9"/>
      <c r="AT861" s="9"/>
      <c r="AU861" s="9"/>
      <c r="AV861" s="9"/>
      <c r="AW861" s="9"/>
      <c r="AX861" s="9"/>
      <c r="AY861" s="9"/>
      <c r="AZ861" s="9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  <c r="EB861" s="9"/>
      <c r="EC861" s="9"/>
      <c r="ED861" s="9"/>
      <c r="EE861" s="9"/>
      <c r="EF861" s="9"/>
      <c r="EG861" s="9"/>
      <c r="EH861" s="9"/>
      <c r="EI861" s="9"/>
      <c r="EJ861" s="9"/>
      <c r="EK861" s="9"/>
      <c r="EL861" s="9"/>
      <c r="EM861" s="9"/>
      <c r="EN861" s="9"/>
      <c r="EO861" s="9"/>
      <c r="EP861" s="9"/>
      <c r="EQ861" s="9"/>
    </row>
    <row r="862" spans="2:147" ht="18.75">
      <c r="B862" s="154"/>
      <c r="C862" s="157"/>
      <c r="D862" s="161"/>
      <c r="E862" s="124" t="s">
        <v>4597</v>
      </c>
      <c r="F862" s="13"/>
      <c r="G862" s="125" t="s">
        <v>2105</v>
      </c>
      <c r="H862" s="125" t="s">
        <v>3972</v>
      </c>
      <c r="I862" s="125" t="s">
        <v>2104</v>
      </c>
      <c r="J862" s="126">
        <v>3528607</v>
      </c>
      <c r="K862" s="13"/>
      <c r="M862" s="126" t="s">
        <v>539</v>
      </c>
      <c r="N862" s="31">
        <v>448</v>
      </c>
      <c r="O862" s="51">
        <v>8.956</v>
      </c>
      <c r="P862" s="127">
        <v>40793</v>
      </c>
      <c r="Q862" s="127">
        <v>41180</v>
      </c>
      <c r="R862" s="31" t="s">
        <v>2126</v>
      </c>
      <c r="S862" s="126" t="s">
        <v>2139</v>
      </c>
      <c r="T862" s="126" t="s">
        <v>119</v>
      </c>
      <c r="U862" s="31" t="s">
        <v>3304</v>
      </c>
      <c r="V862" s="31" t="s">
        <v>3106</v>
      </c>
      <c r="W862" s="154"/>
      <c r="X862" s="182"/>
      <c r="Y862" s="183"/>
      <c r="Z862" s="182"/>
      <c r="AA862" s="183"/>
      <c r="AB862" s="184"/>
      <c r="AC862" s="7"/>
      <c r="AD862" s="7"/>
      <c r="AE862" s="7"/>
      <c r="AF862" s="35"/>
      <c r="AG862" s="7"/>
      <c r="AH862" s="5"/>
      <c r="AI862" s="9"/>
      <c r="AJ862" s="9"/>
      <c r="AK862" s="9"/>
      <c r="AL862" s="5"/>
      <c r="AM862" s="9"/>
      <c r="AN862" s="9"/>
      <c r="AO862" s="9"/>
      <c r="AP862" s="9"/>
      <c r="AQ862" s="9"/>
      <c r="AR862" s="9"/>
      <c r="AS862" s="9"/>
      <c r="AT862" s="9"/>
      <c r="AU862" s="9"/>
      <c r="AV862" s="9"/>
      <c r="AW862" s="9"/>
      <c r="AX862" s="9"/>
      <c r="AY862" s="9"/>
      <c r="AZ862" s="9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  <c r="EB862" s="9"/>
      <c r="EC862" s="9"/>
      <c r="ED862" s="9"/>
      <c r="EE862" s="9"/>
      <c r="EF862" s="9"/>
      <c r="EG862" s="9"/>
      <c r="EH862" s="9"/>
      <c r="EI862" s="9"/>
      <c r="EJ862" s="9"/>
      <c r="EK862" s="9"/>
      <c r="EL862" s="9"/>
      <c r="EM862" s="9"/>
      <c r="EN862" s="9"/>
      <c r="EO862" s="9"/>
      <c r="EP862" s="9"/>
      <c r="EQ862" s="9"/>
    </row>
    <row r="863" spans="3:147" ht="18.75">
      <c r="C863" s="183"/>
      <c r="D863" s="161"/>
      <c r="E863" s="124">
        <v>11278983</v>
      </c>
      <c r="F863" s="13"/>
      <c r="G863" s="125" t="s">
        <v>5283</v>
      </c>
      <c r="H863" s="125" t="s">
        <v>5285</v>
      </c>
      <c r="I863" s="125" t="s">
        <v>5284</v>
      </c>
      <c r="J863" s="125">
        <v>248505</v>
      </c>
      <c r="K863" s="13"/>
      <c r="M863" s="126" t="s">
        <v>4283</v>
      </c>
      <c r="N863" s="31">
        <v>308</v>
      </c>
      <c r="O863" s="130">
        <v>16.434</v>
      </c>
      <c r="P863" s="127">
        <v>42020</v>
      </c>
      <c r="Q863" s="127">
        <v>42296</v>
      </c>
      <c r="R863" s="126" t="s">
        <v>4889</v>
      </c>
      <c r="S863" s="126" t="s">
        <v>5334</v>
      </c>
      <c r="T863" s="126" t="s">
        <v>4498</v>
      </c>
      <c r="U863" s="31" t="s">
        <v>177</v>
      </c>
      <c r="V863" s="31" t="s">
        <v>5386</v>
      </c>
      <c r="W863" s="154"/>
      <c r="X863" s="182"/>
      <c r="Y863" s="7"/>
      <c r="Z863" s="42"/>
      <c r="AA863" s="7"/>
      <c r="AB863" s="5"/>
      <c r="AC863" s="7"/>
      <c r="AD863" s="7"/>
      <c r="AE863" s="7"/>
      <c r="AF863" s="35"/>
      <c r="AG863" s="7"/>
      <c r="AH863" s="5"/>
      <c r="AI863" s="9"/>
      <c r="AJ863" s="9"/>
      <c r="AK863" s="9"/>
      <c r="AL863" s="5"/>
      <c r="AM863" s="9"/>
      <c r="AN863" s="9"/>
      <c r="AO863" s="9"/>
      <c r="AP863" s="9"/>
      <c r="AQ863" s="9"/>
      <c r="AR863" s="9"/>
      <c r="AS863" s="9"/>
      <c r="AT863" s="9"/>
      <c r="AU863" s="9"/>
      <c r="AV863" s="9"/>
      <c r="AW863" s="9"/>
      <c r="AX863" s="9"/>
      <c r="AY863" s="9"/>
      <c r="AZ863" s="9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  <c r="EB863" s="9"/>
      <c r="EC863" s="9"/>
      <c r="ED863" s="9"/>
      <c r="EE863" s="9"/>
      <c r="EF863" s="9"/>
      <c r="EG863" s="9"/>
      <c r="EH863" s="9"/>
      <c r="EI863" s="9"/>
      <c r="EJ863" s="9"/>
      <c r="EK863" s="9"/>
      <c r="EL863" s="9"/>
      <c r="EM863" s="9"/>
      <c r="EN863" s="9"/>
      <c r="EO863" s="9"/>
      <c r="EP863" s="9"/>
      <c r="EQ863" s="9"/>
    </row>
    <row r="864" spans="1:147" ht="18.75">
      <c r="A864" s="154"/>
      <c r="B864" s="154"/>
      <c r="C864" s="157"/>
      <c r="D864" s="161"/>
      <c r="E864" s="58">
        <v>295496</v>
      </c>
      <c r="G864" s="54" t="s">
        <v>1894</v>
      </c>
      <c r="H864" s="55" t="s">
        <v>1695</v>
      </c>
      <c r="I864" s="54" t="s">
        <v>1143</v>
      </c>
      <c r="J864" s="91">
        <v>1141647</v>
      </c>
      <c r="K864" s="91"/>
      <c r="L864" s="54" t="s">
        <v>1143</v>
      </c>
      <c r="M864" s="91">
        <v>78748</v>
      </c>
      <c r="N864" s="91">
        <v>192</v>
      </c>
      <c r="O864" s="98">
        <v>9.769</v>
      </c>
      <c r="P864" s="57">
        <v>38840</v>
      </c>
      <c r="Q864" s="57">
        <v>39062</v>
      </c>
      <c r="R864" s="31" t="s">
        <v>2012</v>
      </c>
      <c r="S864" s="92" t="s">
        <v>4250</v>
      </c>
      <c r="T864" s="92" t="s">
        <v>1384</v>
      </c>
      <c r="U864" s="31" t="s">
        <v>3304</v>
      </c>
      <c r="V864" s="31" t="s">
        <v>1814</v>
      </c>
      <c r="W864" s="154"/>
      <c r="X864" s="182"/>
      <c r="Y864" s="186"/>
      <c r="Z864" s="42"/>
      <c r="AA864" s="7"/>
      <c r="AB864" s="5"/>
      <c r="AC864" s="7"/>
      <c r="AD864" s="7"/>
      <c r="AE864" s="7"/>
      <c r="AF864" s="35"/>
      <c r="AG864" s="7"/>
      <c r="AH864" s="5"/>
      <c r="AI864" s="9"/>
      <c r="AJ864" s="9"/>
      <c r="AK864" s="9"/>
      <c r="AL864" s="5"/>
      <c r="AM864" s="9"/>
      <c r="AN864" s="9"/>
      <c r="AO864" s="9"/>
      <c r="AP864" s="9"/>
      <c r="AQ864" s="9"/>
      <c r="AR864" s="9"/>
      <c r="AS864" s="9"/>
      <c r="AT864" s="9"/>
      <c r="AU864" s="9"/>
      <c r="AV864" s="9"/>
      <c r="AW864" s="9"/>
      <c r="AX864" s="9"/>
      <c r="AY864" s="9"/>
      <c r="AZ864" s="9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  <c r="EB864" s="9"/>
      <c r="EC864" s="9"/>
      <c r="ED864" s="9"/>
      <c r="EE864" s="9"/>
      <c r="EF864" s="9"/>
      <c r="EG864" s="9"/>
      <c r="EH864" s="9"/>
      <c r="EI864" s="9"/>
      <c r="EJ864" s="9"/>
      <c r="EK864" s="9"/>
      <c r="EL864" s="9"/>
      <c r="EM864" s="9"/>
      <c r="EN864" s="9"/>
      <c r="EO864" s="9"/>
      <c r="EP864" s="9"/>
      <c r="EQ864" s="9"/>
    </row>
    <row r="865" spans="1:147" ht="18.75">
      <c r="A865" s="154"/>
      <c r="B865" s="154"/>
      <c r="C865" s="157"/>
      <c r="D865" s="161"/>
      <c r="E865" s="153">
        <v>10614444</v>
      </c>
      <c r="F865" s="154"/>
      <c r="G865" s="155" t="s">
        <v>207</v>
      </c>
      <c r="H865" s="155" t="s">
        <v>3969</v>
      </c>
      <c r="I865" s="155" t="s">
        <v>4623</v>
      </c>
      <c r="J865" s="156">
        <v>838064</v>
      </c>
      <c r="K865" s="154"/>
      <c r="L865" s="154"/>
      <c r="M865" s="156" t="s">
        <v>4074</v>
      </c>
      <c r="N865" s="157">
        <v>258</v>
      </c>
      <c r="O865" s="163">
        <v>8.742</v>
      </c>
      <c r="P865" s="158">
        <v>40725</v>
      </c>
      <c r="Q865" s="158">
        <v>40998</v>
      </c>
      <c r="R865" s="157" t="s">
        <v>1655</v>
      </c>
      <c r="S865" s="156" t="s">
        <v>521</v>
      </c>
      <c r="T865" s="156" t="s">
        <v>2223</v>
      </c>
      <c r="U865" s="92" t="s">
        <v>3304</v>
      </c>
      <c r="V865" s="157" t="s">
        <v>3106</v>
      </c>
      <c r="W865" s="154"/>
      <c r="X865" s="182"/>
      <c r="Y865" s="186"/>
      <c r="Z865" s="182"/>
      <c r="AA865" s="183"/>
      <c r="AB865" s="184"/>
      <c r="AC865" s="7"/>
      <c r="AD865" s="7"/>
      <c r="AE865" s="7"/>
      <c r="AF865" s="35"/>
      <c r="AG865" s="7"/>
      <c r="AH865" s="5"/>
      <c r="AI865" s="9"/>
      <c r="AJ865" s="9"/>
      <c r="AK865" s="9"/>
      <c r="AL865" s="5"/>
      <c r="AM865" s="9"/>
      <c r="AN865" s="9"/>
      <c r="AO865" s="9"/>
      <c r="AP865" s="9"/>
      <c r="AQ865" s="9"/>
      <c r="AR865" s="9"/>
      <c r="AS865" s="9"/>
      <c r="AT865" s="9"/>
      <c r="AU865" s="9"/>
      <c r="AV865" s="9"/>
      <c r="AW865" s="9"/>
      <c r="AX865" s="9"/>
      <c r="AY865" s="9"/>
      <c r="AZ865" s="9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  <c r="EB865" s="9"/>
      <c r="EC865" s="9"/>
      <c r="ED865" s="9"/>
      <c r="EE865" s="9"/>
      <c r="EF865" s="9"/>
      <c r="EG865" s="9"/>
      <c r="EH865" s="9"/>
      <c r="EI865" s="9"/>
      <c r="EJ865" s="9"/>
      <c r="EK865" s="9"/>
      <c r="EL865" s="9"/>
      <c r="EM865" s="9"/>
      <c r="EN865" s="9"/>
      <c r="EO865" s="9"/>
      <c r="EP865" s="9"/>
      <c r="EQ865" s="9"/>
    </row>
    <row r="866" spans="1:147" ht="18.75">
      <c r="A866" s="154"/>
      <c r="B866" s="154"/>
      <c r="C866" s="157"/>
      <c r="D866" s="161"/>
      <c r="E866" s="124">
        <v>10589673</v>
      </c>
      <c r="F866" s="13"/>
      <c r="G866" s="125" t="s">
        <v>213</v>
      </c>
      <c r="H866" s="125" t="s">
        <v>525</v>
      </c>
      <c r="I866" s="125" t="s">
        <v>5095</v>
      </c>
      <c r="J866" s="126">
        <v>275</v>
      </c>
      <c r="K866" s="13"/>
      <c r="M866" s="126" t="s">
        <v>4074</v>
      </c>
      <c r="N866" s="31">
        <v>246</v>
      </c>
      <c r="O866" s="130">
        <v>4.29</v>
      </c>
      <c r="P866" s="127">
        <v>40675</v>
      </c>
      <c r="Q866" s="127">
        <v>40897</v>
      </c>
      <c r="R866" s="126" t="s">
        <v>1655</v>
      </c>
      <c r="S866" s="126" t="s">
        <v>521</v>
      </c>
      <c r="T866" s="126" t="s">
        <v>2223</v>
      </c>
      <c r="U866" s="92" t="s">
        <v>3304</v>
      </c>
      <c r="V866" s="31" t="s">
        <v>3129</v>
      </c>
      <c r="W866" s="154"/>
      <c r="X866" s="182"/>
      <c r="Y866" s="43"/>
      <c r="Z866" s="42"/>
      <c r="AA866" s="7"/>
      <c r="AB866" s="5"/>
      <c r="AC866" s="7"/>
      <c r="AD866" s="7"/>
      <c r="AE866" s="7"/>
      <c r="AF866" s="35"/>
      <c r="AG866" s="7"/>
      <c r="AH866" s="5"/>
      <c r="AI866" s="9"/>
      <c r="AJ866" s="9"/>
      <c r="AK866" s="9"/>
      <c r="AL866" s="5"/>
      <c r="AM866" s="9"/>
      <c r="AN866" s="9"/>
      <c r="AO866" s="9"/>
      <c r="AP866" s="9"/>
      <c r="AQ866" s="9"/>
      <c r="AR866" s="9"/>
      <c r="AS866" s="9"/>
      <c r="AT866" s="9"/>
      <c r="AU866" s="9"/>
      <c r="AV866" s="9"/>
      <c r="AW866" s="9"/>
      <c r="AX866" s="9"/>
      <c r="AY866" s="9"/>
      <c r="AZ866" s="9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  <c r="EB866" s="9"/>
      <c r="EC866" s="9"/>
      <c r="ED866" s="9"/>
      <c r="EE866" s="9"/>
      <c r="EF866" s="9"/>
      <c r="EG866" s="9"/>
      <c r="EH866" s="9"/>
      <c r="EI866" s="9"/>
      <c r="EJ866" s="9"/>
      <c r="EK866" s="9"/>
      <c r="EL866" s="9"/>
      <c r="EM866" s="9"/>
      <c r="EN866" s="9"/>
      <c r="EO866" s="9"/>
      <c r="EP866" s="9"/>
      <c r="EQ866" s="9"/>
    </row>
    <row r="867" spans="1:147" ht="18.75">
      <c r="A867" s="124"/>
      <c r="B867" s="13"/>
      <c r="C867" s="183"/>
      <c r="D867" s="161"/>
      <c r="E867" s="124">
        <v>11048496</v>
      </c>
      <c r="F867" s="13"/>
      <c r="G867" s="125" t="s">
        <v>4838</v>
      </c>
      <c r="H867" s="125" t="s">
        <v>4837</v>
      </c>
      <c r="I867" s="125" t="s">
        <v>4885</v>
      </c>
      <c r="J867" s="126">
        <v>838100</v>
      </c>
      <c r="K867" s="125"/>
      <c r="M867" s="126" t="s">
        <v>4074</v>
      </c>
      <c r="N867" s="31">
        <v>71</v>
      </c>
      <c r="O867" s="130">
        <v>3.28</v>
      </c>
      <c r="P867" s="127">
        <v>41591</v>
      </c>
      <c r="Q867" s="127">
        <v>42045</v>
      </c>
      <c r="R867" s="126" t="s">
        <v>4795</v>
      </c>
      <c r="S867" s="126" t="s">
        <v>520</v>
      </c>
      <c r="T867" s="126" t="s">
        <v>2227</v>
      </c>
      <c r="U867" s="31" t="s">
        <v>177</v>
      </c>
      <c r="V867" s="31" t="s">
        <v>4919</v>
      </c>
      <c r="W867" s="154"/>
      <c r="X867" s="182"/>
      <c r="Y867" s="186"/>
      <c r="Z867" s="42"/>
      <c r="AA867" s="7"/>
      <c r="AB867" s="5"/>
      <c r="AC867" s="7"/>
      <c r="AD867" s="7"/>
      <c r="AE867" s="7"/>
      <c r="AF867" s="35"/>
      <c r="AG867" s="7"/>
      <c r="AH867" s="5"/>
      <c r="AI867" s="9"/>
      <c r="AJ867" s="9"/>
      <c r="AK867" s="9"/>
      <c r="AL867" s="5"/>
      <c r="AM867" s="9"/>
      <c r="AN867" s="9"/>
      <c r="AO867" s="9"/>
      <c r="AP867" s="9"/>
      <c r="AQ867" s="9"/>
      <c r="AR867" s="9"/>
      <c r="AS867" s="9"/>
      <c r="AT867" s="9"/>
      <c r="AU867" s="9"/>
      <c r="AV867" s="9"/>
      <c r="AW867" s="9"/>
      <c r="AX867" s="9"/>
      <c r="AY867" s="9"/>
      <c r="AZ867" s="9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  <c r="EB867" s="9"/>
      <c r="EC867" s="9"/>
      <c r="ED867" s="9"/>
      <c r="EE867" s="9"/>
      <c r="EF867" s="9"/>
      <c r="EG867" s="9"/>
      <c r="EH867" s="9"/>
      <c r="EI867" s="9"/>
      <c r="EJ867" s="9"/>
      <c r="EK867" s="9"/>
      <c r="EL867" s="9"/>
      <c r="EM867" s="9"/>
      <c r="EN867" s="9"/>
      <c r="EO867" s="9"/>
      <c r="EP867" s="9"/>
      <c r="EQ867" s="9"/>
    </row>
    <row r="868" spans="2:147" ht="18.75">
      <c r="B868" s="13"/>
      <c r="C868" s="157"/>
      <c r="D868" s="161"/>
      <c r="E868" s="56" t="s">
        <v>3469</v>
      </c>
      <c r="G868" s="54" t="s">
        <v>3246</v>
      </c>
      <c r="H868" s="54" t="s">
        <v>3854</v>
      </c>
      <c r="I868" s="54" t="s">
        <v>715</v>
      </c>
      <c r="J868" s="91">
        <v>3308029</v>
      </c>
      <c r="K868" s="91"/>
      <c r="L868" s="54" t="s">
        <v>715</v>
      </c>
      <c r="M868" s="91">
        <v>78745</v>
      </c>
      <c r="N868" s="91">
        <v>54</v>
      </c>
      <c r="O868" s="98">
        <v>8.17</v>
      </c>
      <c r="P868" s="57">
        <v>39234</v>
      </c>
      <c r="Q868" s="57">
        <v>39517</v>
      </c>
      <c r="R868" s="92" t="s">
        <v>4328</v>
      </c>
      <c r="S868" s="92" t="s">
        <v>574</v>
      </c>
      <c r="T868" s="31" t="s">
        <v>575</v>
      </c>
      <c r="U868" s="31" t="s">
        <v>906</v>
      </c>
      <c r="V868" s="92" t="s">
        <v>2258</v>
      </c>
      <c r="W868" s="154"/>
      <c r="X868" s="42"/>
      <c r="Y868" s="43"/>
      <c r="Z868" s="42"/>
      <c r="AA868" s="7"/>
      <c r="AB868" s="5"/>
      <c r="AC868" s="7"/>
      <c r="AD868" s="7"/>
      <c r="AE868" s="7"/>
      <c r="AF868" s="35"/>
      <c r="AG868" s="7"/>
      <c r="AH868" s="5"/>
      <c r="AI868" s="9"/>
      <c r="AJ868" s="9"/>
      <c r="AK868" s="9"/>
      <c r="AL868" s="5"/>
      <c r="AM868" s="9"/>
      <c r="AN868" s="9"/>
      <c r="AO868" s="9"/>
      <c r="AP868" s="9"/>
      <c r="AQ868" s="9"/>
      <c r="AR868" s="9"/>
      <c r="AS868" s="9"/>
      <c r="AT868" s="9"/>
      <c r="AU868" s="9"/>
      <c r="AV868" s="9"/>
      <c r="AW868" s="9"/>
      <c r="AX868" s="9"/>
      <c r="AY868" s="9"/>
      <c r="AZ868" s="9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  <c r="EB868" s="9"/>
      <c r="EC868" s="9"/>
      <c r="ED868" s="9"/>
      <c r="EE868" s="9"/>
      <c r="EF868" s="9"/>
      <c r="EG868" s="9"/>
      <c r="EH868" s="9"/>
      <c r="EI868" s="9"/>
      <c r="EJ868" s="9"/>
      <c r="EK868" s="9"/>
      <c r="EL868" s="9"/>
      <c r="EM868" s="9"/>
      <c r="EN868" s="9"/>
      <c r="EO868" s="9"/>
      <c r="EP868" s="9"/>
      <c r="EQ868" s="9"/>
    </row>
    <row r="869" spans="2:147" ht="18.75">
      <c r="B869" s="13"/>
      <c r="C869" s="153"/>
      <c r="D869" s="161"/>
      <c r="E869" s="56" t="s">
        <v>5177</v>
      </c>
      <c r="G869" s="54" t="s">
        <v>3971</v>
      </c>
      <c r="H869" s="54" t="s">
        <v>2602</v>
      </c>
      <c r="I869" s="54" t="s">
        <v>1090</v>
      </c>
      <c r="J869" s="91">
        <v>3090635</v>
      </c>
      <c r="K869" s="91"/>
      <c r="L869" s="54" t="s">
        <v>1090</v>
      </c>
      <c r="M869" s="91">
        <v>78745</v>
      </c>
      <c r="N869" s="91">
        <v>163</v>
      </c>
      <c r="O869" s="98">
        <v>2.9</v>
      </c>
      <c r="P869" s="57">
        <v>39246</v>
      </c>
      <c r="Q869" s="57">
        <v>39667</v>
      </c>
      <c r="R869" s="92" t="s">
        <v>4328</v>
      </c>
      <c r="S869" s="92" t="s">
        <v>2536</v>
      </c>
      <c r="T869" s="31" t="s">
        <v>2732</v>
      </c>
      <c r="U869" s="31" t="s">
        <v>906</v>
      </c>
      <c r="V869" s="92" t="s">
        <v>2258</v>
      </c>
      <c r="W869" s="154"/>
      <c r="X869" s="42"/>
      <c r="Y869" s="43"/>
      <c r="Z869" s="42"/>
      <c r="AA869" s="7"/>
      <c r="AB869" s="5"/>
      <c r="AC869" s="7"/>
      <c r="AD869" s="7"/>
      <c r="AE869" s="7"/>
      <c r="AF869" s="35"/>
      <c r="AG869" s="7"/>
      <c r="AH869" s="5"/>
      <c r="AI869" s="9"/>
      <c r="AJ869" s="9"/>
      <c r="AK869" s="9"/>
      <c r="AL869" s="5"/>
      <c r="AM869" s="9"/>
      <c r="AN869" s="9"/>
      <c r="AO869" s="9"/>
      <c r="AP869" s="9"/>
      <c r="AQ869" s="9"/>
      <c r="AR869" s="9"/>
      <c r="AS869" s="9"/>
      <c r="AT869" s="9"/>
      <c r="AU869" s="9"/>
      <c r="AV869" s="9"/>
      <c r="AW869" s="9"/>
      <c r="AX869" s="9"/>
      <c r="AY869" s="9"/>
      <c r="AZ869" s="9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  <c r="EB869" s="9"/>
      <c r="EC869" s="9"/>
      <c r="ED869" s="9"/>
      <c r="EE869" s="9"/>
      <c r="EF869" s="9"/>
      <c r="EG869" s="9"/>
      <c r="EH869" s="9"/>
      <c r="EI869" s="9"/>
      <c r="EJ869" s="9"/>
      <c r="EK869" s="9"/>
      <c r="EL869" s="9"/>
      <c r="EM869" s="9"/>
      <c r="EN869" s="9"/>
      <c r="EO869" s="9"/>
      <c r="EP869" s="9"/>
      <c r="EQ869" s="9"/>
    </row>
    <row r="870" spans="2:147" ht="18.75">
      <c r="B870" s="13"/>
      <c r="C870" s="157"/>
      <c r="D870" s="161"/>
      <c r="E870" s="124">
        <v>10842536</v>
      </c>
      <c r="F870" s="13"/>
      <c r="G870" s="125" t="s">
        <v>4539</v>
      </c>
      <c r="H870" s="125" t="s">
        <v>4615</v>
      </c>
      <c r="I870" s="125" t="s">
        <v>4538</v>
      </c>
      <c r="J870" s="126">
        <v>3090635</v>
      </c>
      <c r="K870" s="13"/>
      <c r="M870" s="126" t="s">
        <v>3923</v>
      </c>
      <c r="N870" s="31">
        <v>217</v>
      </c>
      <c r="O870" s="130">
        <v>2.69</v>
      </c>
      <c r="P870" s="127">
        <v>41194</v>
      </c>
      <c r="R870" s="31" t="s">
        <v>259</v>
      </c>
      <c r="S870" s="126" t="s">
        <v>4592</v>
      </c>
      <c r="T870" s="126" t="s">
        <v>4591</v>
      </c>
      <c r="U870" s="31" t="s">
        <v>554</v>
      </c>
      <c r="V870" s="31" t="s">
        <v>4636</v>
      </c>
      <c r="W870" s="154"/>
      <c r="X870" s="42"/>
      <c r="Y870" s="43"/>
      <c r="Z870" s="42"/>
      <c r="AA870" s="7"/>
      <c r="AB870" s="5"/>
      <c r="AC870" s="7"/>
      <c r="AD870" s="7"/>
      <c r="AE870" s="7"/>
      <c r="AF870" s="35"/>
      <c r="AG870" s="7"/>
      <c r="AH870" s="5"/>
      <c r="AI870" s="9"/>
      <c r="AJ870" s="9"/>
      <c r="AK870" s="9"/>
      <c r="AL870" s="5"/>
      <c r="AM870" s="9"/>
      <c r="AN870" s="9"/>
      <c r="AO870" s="9"/>
      <c r="AP870" s="9"/>
      <c r="AQ870" s="9"/>
      <c r="AR870" s="9"/>
      <c r="AS870" s="9"/>
      <c r="AT870" s="9"/>
      <c r="AU870" s="9"/>
      <c r="AV870" s="9"/>
      <c r="AW870" s="9"/>
      <c r="AX870" s="9"/>
      <c r="AY870" s="9"/>
      <c r="AZ870" s="9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  <c r="EB870" s="9"/>
      <c r="EC870" s="9"/>
      <c r="ED870" s="9"/>
      <c r="EE870" s="9"/>
      <c r="EF870" s="9"/>
      <c r="EG870" s="9"/>
      <c r="EH870" s="9"/>
      <c r="EI870" s="9"/>
      <c r="EJ870" s="9"/>
      <c r="EK870" s="9"/>
      <c r="EL870" s="9"/>
      <c r="EM870" s="9"/>
      <c r="EN870" s="9"/>
      <c r="EO870" s="9"/>
      <c r="EP870" s="9"/>
      <c r="EQ870" s="9"/>
    </row>
    <row r="871" spans="2:147" ht="18.75">
      <c r="B871" s="154"/>
      <c r="C871" s="157"/>
      <c r="D871" s="161"/>
      <c r="E871" s="32">
        <v>122355</v>
      </c>
      <c r="G871" s="13" t="s">
        <v>3088</v>
      </c>
      <c r="H871" s="13" t="s">
        <v>2991</v>
      </c>
      <c r="I871" s="13" t="s">
        <v>3298</v>
      </c>
      <c r="L871" s="13" t="s">
        <v>1880</v>
      </c>
      <c r="M871" s="31">
        <v>78748</v>
      </c>
      <c r="N871" s="40">
        <v>192</v>
      </c>
      <c r="O871" s="51">
        <v>9.69</v>
      </c>
      <c r="P871" s="30">
        <v>36594</v>
      </c>
      <c r="Q871" s="30">
        <v>36987</v>
      </c>
      <c r="R871" s="30"/>
      <c r="S871" s="31" t="s">
        <v>3089</v>
      </c>
      <c r="T871" s="31" t="s">
        <v>3090</v>
      </c>
      <c r="U871" s="31" t="s">
        <v>2754</v>
      </c>
      <c r="V871" s="31" t="s">
        <v>2968</v>
      </c>
      <c r="W871" s="154"/>
      <c r="X871" s="182"/>
      <c r="Y871" s="186"/>
      <c r="Z871" s="182"/>
      <c r="AA871" s="7"/>
      <c r="AB871" s="9"/>
      <c r="AC871" s="7"/>
      <c r="AD871" s="7"/>
      <c r="AE871" s="7"/>
      <c r="AF871" s="6"/>
      <c r="AG871" s="7"/>
      <c r="AH871" s="5"/>
      <c r="AI871" s="9"/>
      <c r="AJ871" s="9"/>
      <c r="AK871" s="9"/>
      <c r="AL871" s="5"/>
      <c r="AM871" s="9"/>
      <c r="AN871" s="9"/>
      <c r="AO871" s="9"/>
      <c r="AP871" s="9"/>
      <c r="AQ871" s="9"/>
      <c r="AR871" s="9"/>
      <c r="AS871" s="9"/>
      <c r="AT871" s="9"/>
      <c r="AU871" s="9"/>
      <c r="AV871" s="9"/>
      <c r="AW871" s="9"/>
      <c r="AX871" s="9"/>
      <c r="AY871" s="9"/>
      <c r="AZ871" s="9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  <c r="EB871" s="9"/>
      <c r="EC871" s="9"/>
      <c r="ED871" s="9"/>
      <c r="EE871" s="9"/>
      <c r="EF871" s="9"/>
      <c r="EG871" s="9"/>
      <c r="EH871" s="9"/>
      <c r="EI871" s="9"/>
      <c r="EJ871" s="9"/>
      <c r="EK871" s="9"/>
      <c r="EL871" s="9"/>
      <c r="EM871" s="9"/>
      <c r="EN871" s="9"/>
      <c r="EO871" s="9"/>
      <c r="EP871" s="9"/>
      <c r="EQ871" s="9"/>
    </row>
    <row r="872" spans="2:147" ht="18.75">
      <c r="B872" s="13"/>
      <c r="C872" s="157"/>
      <c r="D872" s="161"/>
      <c r="E872" s="153">
        <v>10646634</v>
      </c>
      <c r="F872" s="154"/>
      <c r="G872" s="155" t="s">
        <v>3957</v>
      </c>
      <c r="H872" s="155" t="s">
        <v>3955</v>
      </c>
      <c r="I872" s="155" t="s">
        <v>3956</v>
      </c>
      <c r="J872" s="156">
        <v>3528558</v>
      </c>
      <c r="K872" s="154"/>
      <c r="L872" s="154"/>
      <c r="M872" s="156" t="s">
        <v>546</v>
      </c>
      <c r="N872" s="157">
        <v>77</v>
      </c>
      <c r="O872" s="163">
        <v>10.66</v>
      </c>
      <c r="P872" s="158">
        <v>40788</v>
      </c>
      <c r="Q872" s="158">
        <v>40973</v>
      </c>
      <c r="R872" s="157" t="s">
        <v>259</v>
      </c>
      <c r="S872" s="156" t="s">
        <v>2133</v>
      </c>
      <c r="T872" s="156" t="s">
        <v>2329</v>
      </c>
      <c r="U872" s="157" t="s">
        <v>906</v>
      </c>
      <c r="V872" s="157" t="s">
        <v>3106</v>
      </c>
      <c r="W872" s="154"/>
      <c r="X872" s="42"/>
      <c r="Y872" s="43"/>
      <c r="Z872" s="42"/>
      <c r="AA872" s="7"/>
      <c r="AB872" s="9"/>
      <c r="AC872" s="7"/>
      <c r="AD872" s="7"/>
      <c r="AE872" s="7"/>
      <c r="AF872" s="6"/>
      <c r="AG872" s="7"/>
      <c r="AH872" s="5"/>
      <c r="AI872" s="9"/>
      <c r="AJ872" s="9"/>
      <c r="AK872" s="9"/>
      <c r="AL872" s="5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  <c r="EB872" s="9"/>
      <c r="EC872" s="9"/>
      <c r="ED872" s="9"/>
      <c r="EE872" s="9"/>
      <c r="EF872" s="9"/>
      <c r="EG872" s="9"/>
      <c r="EH872" s="9"/>
      <c r="EI872" s="9"/>
      <c r="EJ872" s="9"/>
      <c r="EK872" s="9"/>
      <c r="EL872" s="9"/>
      <c r="EM872" s="9"/>
      <c r="EN872" s="9"/>
      <c r="EO872" s="9"/>
      <c r="EP872" s="9"/>
      <c r="EQ872" s="9"/>
    </row>
    <row r="873" spans="1:147" ht="18.75">
      <c r="A873" s="58"/>
      <c r="B873" s="13" t="s">
        <v>2781</v>
      </c>
      <c r="C873" s="171"/>
      <c r="D873" s="161"/>
      <c r="E873" s="32">
        <v>152775</v>
      </c>
      <c r="G873" s="13" t="s">
        <v>1224</v>
      </c>
      <c r="H873" s="13" t="s">
        <v>4237</v>
      </c>
      <c r="I873" s="13" t="s">
        <v>1490</v>
      </c>
      <c r="L873" s="13" t="s">
        <v>2094</v>
      </c>
      <c r="M873" s="31">
        <v>78735</v>
      </c>
      <c r="N873" s="40">
        <v>160</v>
      </c>
      <c r="O873" s="51">
        <v>27.89</v>
      </c>
      <c r="P873" s="30">
        <v>36689</v>
      </c>
      <c r="Q873" s="30">
        <v>36805</v>
      </c>
      <c r="R873" s="30"/>
      <c r="S873" s="31" t="s">
        <v>1225</v>
      </c>
      <c r="T873" s="31" t="s">
        <v>4231</v>
      </c>
      <c r="U873" s="31" t="s">
        <v>3304</v>
      </c>
      <c r="V873" s="31" t="s">
        <v>4234</v>
      </c>
      <c r="W873" s="154"/>
      <c r="X873" s="42"/>
      <c r="Y873" s="43"/>
      <c r="Z873" s="42"/>
      <c r="AA873" s="7"/>
      <c r="AB873" s="5"/>
      <c r="AC873" s="7"/>
      <c r="AD873" s="7"/>
      <c r="AE873" s="7"/>
      <c r="AF873" s="35"/>
      <c r="AG873" s="7"/>
      <c r="AH873" s="5"/>
      <c r="AI873" s="9"/>
      <c r="AJ873" s="9"/>
      <c r="AK873" s="9"/>
      <c r="AL873" s="5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  <c r="EB873" s="9"/>
      <c r="EC873" s="9"/>
      <c r="ED873" s="9"/>
      <c r="EE873" s="9"/>
      <c r="EF873" s="9"/>
      <c r="EG873" s="9"/>
      <c r="EH873" s="9"/>
      <c r="EI873" s="9"/>
      <c r="EJ873" s="9"/>
      <c r="EK873" s="9"/>
      <c r="EL873" s="9"/>
      <c r="EM873" s="9"/>
      <c r="EN873" s="9"/>
      <c r="EO873" s="9"/>
      <c r="EP873" s="9"/>
      <c r="EQ873" s="9"/>
    </row>
    <row r="874" spans="2:147" ht="18.75">
      <c r="B874" s="13"/>
      <c r="C874" s="157"/>
      <c r="D874" s="161"/>
      <c r="E874" s="161">
        <v>272240</v>
      </c>
      <c r="F874" s="157"/>
      <c r="G874" s="154" t="s">
        <v>981</v>
      </c>
      <c r="H874" s="154" t="s">
        <v>982</v>
      </c>
      <c r="I874" s="154" t="s">
        <v>983</v>
      </c>
      <c r="J874" s="157">
        <v>813866</v>
      </c>
      <c r="K874" s="157"/>
      <c r="L874" s="154" t="s">
        <v>1727</v>
      </c>
      <c r="M874" s="157">
        <v>78704</v>
      </c>
      <c r="N874" s="167">
        <v>52</v>
      </c>
      <c r="O874" s="163">
        <v>2.14</v>
      </c>
      <c r="P874" s="173">
        <v>38553</v>
      </c>
      <c r="Q874" s="173">
        <v>38757</v>
      </c>
      <c r="R874" s="157" t="s">
        <v>1028</v>
      </c>
      <c r="S874" s="157" t="s">
        <v>1728</v>
      </c>
      <c r="T874" s="157" t="s">
        <v>1729</v>
      </c>
      <c r="U874" s="157" t="s">
        <v>3304</v>
      </c>
      <c r="V874" s="157" t="s">
        <v>730</v>
      </c>
      <c r="W874" s="154"/>
      <c r="X874" s="42"/>
      <c r="Y874" s="43"/>
      <c r="Z874" s="42"/>
      <c r="AA874" s="7"/>
      <c r="AB874" s="5"/>
      <c r="AC874" s="7"/>
      <c r="AD874" s="7"/>
      <c r="AE874" s="7"/>
      <c r="AF874" s="35"/>
      <c r="AG874" s="7"/>
      <c r="AH874" s="5"/>
      <c r="AI874" s="9"/>
      <c r="AJ874" s="9"/>
      <c r="AK874" s="9"/>
      <c r="AL874" s="5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  <c r="EB874" s="9"/>
      <c r="EC874" s="9"/>
      <c r="ED874" s="9"/>
      <c r="EE874" s="9"/>
      <c r="EF874" s="9"/>
      <c r="EG874" s="9"/>
      <c r="EH874" s="9"/>
      <c r="EI874" s="9"/>
      <c r="EJ874" s="9"/>
      <c r="EK874" s="9"/>
      <c r="EL874" s="9"/>
      <c r="EM874" s="9"/>
      <c r="EN874" s="9"/>
      <c r="EO874" s="9"/>
      <c r="EP874" s="9"/>
      <c r="EQ874" s="9"/>
    </row>
    <row r="875" spans="2:147" ht="18.75">
      <c r="B875" s="13"/>
      <c r="C875" s="124"/>
      <c r="D875" s="32"/>
      <c r="E875" s="124">
        <v>10646060</v>
      </c>
      <c r="F875" s="13"/>
      <c r="G875" s="125" t="s">
        <v>2114</v>
      </c>
      <c r="H875" s="125" t="s">
        <v>2112</v>
      </c>
      <c r="I875" s="125" t="s">
        <v>2113</v>
      </c>
      <c r="J875" s="126">
        <v>3503482</v>
      </c>
      <c r="K875" s="13"/>
      <c r="M875" s="126" t="s">
        <v>3926</v>
      </c>
      <c r="N875" s="31">
        <v>342</v>
      </c>
      <c r="O875" s="51">
        <v>22.99</v>
      </c>
      <c r="P875" s="127">
        <v>40787</v>
      </c>
      <c r="Q875" s="127">
        <v>41058</v>
      </c>
      <c r="R875" s="31" t="s">
        <v>4328</v>
      </c>
      <c r="S875" s="126" t="s">
        <v>2141</v>
      </c>
      <c r="T875" s="126" t="s">
        <v>2124</v>
      </c>
      <c r="U875" s="92" t="s">
        <v>3304</v>
      </c>
      <c r="V875" s="31" t="s">
        <v>3106</v>
      </c>
      <c r="X875" s="42"/>
      <c r="Y875" s="7"/>
      <c r="Z875" s="42"/>
      <c r="AA875" s="7"/>
      <c r="AB875" s="5"/>
      <c r="AC875" s="7"/>
      <c r="AD875" s="7"/>
      <c r="AE875" s="7"/>
      <c r="AF875" s="35"/>
      <c r="AG875" s="7"/>
      <c r="AH875" s="5"/>
      <c r="AI875" s="9"/>
      <c r="AJ875" s="9"/>
      <c r="AK875" s="9"/>
      <c r="AL875" s="5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  <c r="EB875" s="9"/>
      <c r="EC875" s="9"/>
      <c r="ED875" s="9"/>
      <c r="EE875" s="9"/>
      <c r="EF875" s="9"/>
      <c r="EG875" s="9"/>
      <c r="EH875" s="9"/>
      <c r="EI875" s="9"/>
      <c r="EJ875" s="9"/>
      <c r="EK875" s="9"/>
      <c r="EL875" s="9"/>
      <c r="EM875" s="9"/>
      <c r="EN875" s="9"/>
      <c r="EO875" s="9"/>
      <c r="EP875" s="9"/>
      <c r="EQ875" s="9"/>
    </row>
    <row r="876" spans="1:147" ht="18.75">
      <c r="A876" s="124"/>
      <c r="B876" s="13"/>
      <c r="D876" s="32"/>
      <c r="E876" s="169">
        <v>247122</v>
      </c>
      <c r="F876" s="157"/>
      <c r="G876" s="170" t="s">
        <v>306</v>
      </c>
      <c r="H876" s="170" t="s">
        <v>307</v>
      </c>
      <c r="I876" s="170" t="s">
        <v>308</v>
      </c>
      <c r="J876" s="171">
        <v>250806</v>
      </c>
      <c r="K876" s="171"/>
      <c r="L876" s="154" t="s">
        <v>2302</v>
      </c>
      <c r="M876" s="172">
        <v>78751</v>
      </c>
      <c r="N876" s="157">
        <v>18</v>
      </c>
      <c r="O876" s="163">
        <v>0.5</v>
      </c>
      <c r="P876" s="173">
        <v>38363</v>
      </c>
      <c r="Q876" s="173">
        <v>38426</v>
      </c>
      <c r="R876" s="157" t="s">
        <v>2024</v>
      </c>
      <c r="S876" s="157" t="s">
        <v>309</v>
      </c>
      <c r="T876" s="174" t="s">
        <v>310</v>
      </c>
      <c r="U876" s="157" t="s">
        <v>3304</v>
      </c>
      <c r="V876" s="157" t="s">
        <v>2447</v>
      </c>
      <c r="X876" s="42"/>
      <c r="Y876" s="43"/>
      <c r="Z876" s="42"/>
      <c r="AA876" s="7"/>
      <c r="AB876" s="5"/>
      <c r="AC876" s="7"/>
      <c r="AD876" s="7"/>
      <c r="AE876" s="7"/>
      <c r="AF876" s="35"/>
      <c r="AG876" s="7"/>
      <c r="AH876" s="5"/>
      <c r="AI876" s="9"/>
      <c r="AJ876" s="9"/>
      <c r="AK876" s="9"/>
      <c r="AL876" s="5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  <c r="EB876" s="9"/>
      <c r="EC876" s="9"/>
      <c r="ED876" s="9"/>
      <c r="EE876" s="9"/>
      <c r="EF876" s="9"/>
      <c r="EG876" s="9"/>
      <c r="EH876" s="9"/>
      <c r="EI876" s="9"/>
      <c r="EJ876" s="9"/>
      <c r="EK876" s="9"/>
      <c r="EL876" s="9"/>
      <c r="EM876" s="9"/>
      <c r="EN876" s="9"/>
      <c r="EO876" s="9"/>
      <c r="EP876" s="9"/>
      <c r="EQ876" s="9"/>
    </row>
    <row r="877" spans="1:147" ht="18.75">
      <c r="A877" s="58"/>
      <c r="B877" s="31"/>
      <c r="C877" s="91"/>
      <c r="D877" s="32"/>
      <c r="E877" s="58">
        <v>307814</v>
      </c>
      <c r="G877" s="58" t="s">
        <v>1466</v>
      </c>
      <c r="H877" s="58" t="s">
        <v>1549</v>
      </c>
      <c r="I877" s="58" t="s">
        <v>1467</v>
      </c>
      <c r="J877" s="91">
        <v>3275669</v>
      </c>
      <c r="K877" s="91"/>
      <c r="L877" s="58" t="s">
        <v>1467</v>
      </c>
      <c r="M877" s="91">
        <v>78705</v>
      </c>
      <c r="N877" s="91">
        <v>8</v>
      </c>
      <c r="O877" s="98">
        <v>0.448</v>
      </c>
      <c r="P877" s="112">
        <v>39035</v>
      </c>
      <c r="Q877" s="112">
        <v>39240</v>
      </c>
      <c r="R877" s="91" t="s">
        <v>1547</v>
      </c>
      <c r="S877" s="91" t="s">
        <v>1548</v>
      </c>
      <c r="T877" s="91" t="s">
        <v>310</v>
      </c>
      <c r="U877" s="92" t="s">
        <v>3304</v>
      </c>
      <c r="V877" s="31" t="s">
        <v>4325</v>
      </c>
      <c r="X877" s="42"/>
      <c r="Y877" s="43"/>
      <c r="Z877" s="42"/>
      <c r="AA877" s="7"/>
      <c r="AB877" s="5"/>
      <c r="AC877" s="7"/>
      <c r="AD877" s="7"/>
      <c r="AE877" s="7"/>
      <c r="AF877" s="35"/>
      <c r="AG877" s="7"/>
      <c r="AH877" s="5"/>
      <c r="AI877" s="9"/>
      <c r="AJ877" s="9"/>
      <c r="AK877" s="9"/>
      <c r="AL877" s="5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  <c r="EB877" s="9"/>
      <c r="EC877" s="9"/>
      <c r="ED877" s="9"/>
      <c r="EE877" s="9"/>
      <c r="EF877" s="9"/>
      <c r="EG877" s="9"/>
      <c r="EH877" s="9"/>
      <c r="EI877" s="9"/>
      <c r="EJ877" s="9"/>
      <c r="EK877" s="9"/>
      <c r="EL877" s="9"/>
      <c r="EM877" s="9"/>
      <c r="EN877" s="9"/>
      <c r="EO877" s="9"/>
      <c r="EP877" s="9"/>
      <c r="EQ877" s="9"/>
    </row>
    <row r="878" spans="2:147" ht="18.75">
      <c r="B878" s="13"/>
      <c r="C878" s="31"/>
      <c r="D878" s="32"/>
      <c r="E878" s="58">
        <v>298607</v>
      </c>
      <c r="G878" s="54" t="s">
        <v>1895</v>
      </c>
      <c r="H878" s="55" t="s">
        <v>486</v>
      </c>
      <c r="I878" s="54" t="s">
        <v>1896</v>
      </c>
      <c r="J878" s="91"/>
      <c r="K878" s="91"/>
      <c r="L878" s="54" t="s">
        <v>1896</v>
      </c>
      <c r="M878" s="91">
        <v>78705</v>
      </c>
      <c r="N878" s="100">
        <v>12</v>
      </c>
      <c r="O878" s="98">
        <v>0.22</v>
      </c>
      <c r="P878" s="57">
        <v>38891</v>
      </c>
      <c r="Q878" s="54"/>
      <c r="R878" s="31" t="s">
        <v>1600</v>
      </c>
      <c r="S878" s="92" t="s">
        <v>487</v>
      </c>
      <c r="T878" s="92" t="s">
        <v>488</v>
      </c>
      <c r="U878" s="92" t="s">
        <v>554</v>
      </c>
      <c r="V878" s="31" t="s">
        <v>1814</v>
      </c>
      <c r="X878" s="42"/>
      <c r="Y878" s="43"/>
      <c r="Z878" s="42"/>
      <c r="AA878" s="7"/>
      <c r="AB878" s="5"/>
      <c r="AC878" s="7"/>
      <c r="AD878" s="7"/>
      <c r="AE878" s="7"/>
      <c r="AF878" s="35"/>
      <c r="AG878" s="7"/>
      <c r="AH878" s="5"/>
      <c r="AI878" s="9"/>
      <c r="AJ878" s="9"/>
      <c r="AK878" s="9"/>
      <c r="AL878" s="5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  <c r="EB878" s="9"/>
      <c r="EC878" s="9"/>
      <c r="ED878" s="9"/>
      <c r="EE878" s="9"/>
      <c r="EF878" s="9"/>
      <c r="EG878" s="9"/>
      <c r="EH878" s="9"/>
      <c r="EI878" s="9"/>
      <c r="EJ878" s="9"/>
      <c r="EK878" s="9"/>
      <c r="EL878" s="9"/>
      <c r="EM878" s="9"/>
      <c r="EN878" s="9"/>
      <c r="EO878" s="9"/>
      <c r="EP878" s="9"/>
      <c r="EQ878" s="9"/>
    </row>
    <row r="879" spans="1:147" ht="18.75">
      <c r="A879" s="124"/>
      <c r="B879" s="13"/>
      <c r="C879" s="125"/>
      <c r="D879" s="32"/>
      <c r="E879" s="32" t="s">
        <v>4001</v>
      </c>
      <c r="G879" s="13" t="s">
        <v>4070</v>
      </c>
      <c r="H879" s="13" t="s">
        <v>3565</v>
      </c>
      <c r="I879" s="13" t="s">
        <v>3799</v>
      </c>
      <c r="L879" s="13" t="s">
        <v>2095</v>
      </c>
      <c r="M879" s="31">
        <v>78759</v>
      </c>
      <c r="N879" s="40">
        <v>22</v>
      </c>
      <c r="O879" s="51">
        <v>5.17</v>
      </c>
      <c r="P879" s="30">
        <v>36719</v>
      </c>
      <c r="Q879" s="30">
        <v>36845</v>
      </c>
      <c r="R879" s="30"/>
      <c r="S879" s="31" t="s">
        <v>3597</v>
      </c>
      <c r="T879" s="31" t="s">
        <v>4071</v>
      </c>
      <c r="U879" s="31" t="s">
        <v>3304</v>
      </c>
      <c r="V879" s="31" t="s">
        <v>1753</v>
      </c>
      <c r="X879" s="42"/>
      <c r="Y879" s="43"/>
      <c r="Z879" s="42"/>
      <c r="AA879" s="7"/>
      <c r="AB879" s="5"/>
      <c r="AC879" s="7"/>
      <c r="AD879" s="7"/>
      <c r="AE879" s="7"/>
      <c r="AF879" s="35"/>
      <c r="AG879" s="7"/>
      <c r="AH879" s="5"/>
      <c r="AI879" s="9"/>
      <c r="AJ879" s="9"/>
      <c r="AK879" s="9"/>
      <c r="AL879" s="5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  <c r="EB879" s="9"/>
      <c r="EC879" s="9"/>
      <c r="ED879" s="9"/>
      <c r="EE879" s="9"/>
      <c r="EF879" s="9"/>
      <c r="EG879" s="9"/>
      <c r="EH879" s="9"/>
      <c r="EI879" s="9"/>
      <c r="EJ879" s="9"/>
      <c r="EK879" s="9"/>
      <c r="EL879" s="9"/>
      <c r="EM879" s="9"/>
      <c r="EN879" s="9"/>
      <c r="EO879" s="9"/>
      <c r="EP879" s="9"/>
      <c r="EQ879" s="9"/>
    </row>
    <row r="880" spans="2:147" ht="18.75">
      <c r="B880" s="13"/>
      <c r="C880" s="31"/>
      <c r="D880" s="32"/>
      <c r="G880" s="13" t="s">
        <v>1209</v>
      </c>
      <c r="H880" s="13" t="s">
        <v>271</v>
      </c>
      <c r="I880" s="13" t="s">
        <v>632</v>
      </c>
      <c r="L880" s="13" t="s">
        <v>2751</v>
      </c>
      <c r="M880" s="31">
        <v>78717</v>
      </c>
      <c r="N880" s="40">
        <v>430</v>
      </c>
      <c r="O880" s="51">
        <v>33.05</v>
      </c>
      <c r="P880" s="30">
        <v>36118</v>
      </c>
      <c r="Q880" s="30">
        <v>36320</v>
      </c>
      <c r="R880" s="30"/>
      <c r="S880" s="31" t="s">
        <v>272</v>
      </c>
      <c r="T880" s="31" t="s">
        <v>3620</v>
      </c>
      <c r="U880" s="31" t="s">
        <v>3304</v>
      </c>
      <c r="V880" s="31" t="s">
        <v>3532</v>
      </c>
      <c r="X880" s="42"/>
      <c r="Y880" s="16"/>
      <c r="Z880" s="42"/>
      <c r="AA880" s="7"/>
      <c r="AB880" s="5"/>
      <c r="AC880" s="7"/>
      <c r="AD880" s="7"/>
      <c r="AE880" s="7"/>
      <c r="AF880" s="35"/>
      <c r="AG880" s="7"/>
      <c r="AH880" s="5"/>
      <c r="AI880" s="9"/>
      <c r="AJ880" s="9"/>
      <c r="AK880" s="9"/>
      <c r="AL880" s="5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</row>
    <row r="881" spans="2:147" ht="18.75">
      <c r="B881" s="13"/>
      <c r="C881" s="31"/>
      <c r="D881" s="32"/>
      <c r="E881" s="56" t="s">
        <v>3727</v>
      </c>
      <c r="G881" s="54" t="s">
        <v>3237</v>
      </c>
      <c r="H881" s="54" t="s">
        <v>3450</v>
      </c>
      <c r="I881" s="32" t="s">
        <v>3461</v>
      </c>
      <c r="J881" s="31">
        <v>3261969</v>
      </c>
      <c r="L881" s="54" t="s">
        <v>4094</v>
      </c>
      <c r="M881" s="91">
        <v>78703</v>
      </c>
      <c r="N881" s="91">
        <v>263</v>
      </c>
      <c r="O881" s="98">
        <v>2.5634</v>
      </c>
      <c r="P881" s="57">
        <v>38972</v>
      </c>
      <c r="Q881" s="57">
        <v>39289</v>
      </c>
      <c r="R881" s="31" t="s">
        <v>4076</v>
      </c>
      <c r="S881" s="92" t="s">
        <v>3321</v>
      </c>
      <c r="T881" s="92" t="s">
        <v>3322</v>
      </c>
      <c r="U881" s="31" t="s">
        <v>3304</v>
      </c>
      <c r="V881" s="31" t="s">
        <v>769</v>
      </c>
      <c r="X881" s="42"/>
      <c r="Y881" s="43"/>
      <c r="Z881" s="42"/>
      <c r="AA881" s="7"/>
      <c r="AB881" s="5"/>
      <c r="AC881" s="7"/>
      <c r="AD881" s="7"/>
      <c r="AE881" s="7"/>
      <c r="AF881" s="35"/>
      <c r="AG881" s="7"/>
      <c r="AH881" s="5"/>
      <c r="AI881" s="9"/>
      <c r="AJ881" s="9"/>
      <c r="AK881" s="9"/>
      <c r="AL881" s="5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  <c r="EB881" s="9"/>
      <c r="EC881" s="9"/>
      <c r="ED881" s="9"/>
      <c r="EE881" s="9"/>
      <c r="EF881" s="9"/>
      <c r="EG881" s="9"/>
      <c r="EH881" s="9"/>
      <c r="EI881" s="9"/>
      <c r="EJ881" s="9"/>
      <c r="EK881" s="9"/>
      <c r="EL881" s="9"/>
      <c r="EM881" s="9"/>
      <c r="EN881" s="9"/>
      <c r="EO881" s="9"/>
      <c r="EP881" s="9"/>
      <c r="EQ881" s="9"/>
    </row>
    <row r="882" spans="1:147" ht="18.75">
      <c r="A882" s="124"/>
      <c r="B882" s="13"/>
      <c r="C882" s="125"/>
      <c r="D882" s="32"/>
      <c r="E882" s="32">
        <v>148261</v>
      </c>
      <c r="G882" s="13" t="s">
        <v>433</v>
      </c>
      <c r="H882" s="13" t="s">
        <v>1637</v>
      </c>
      <c r="I882" s="13" t="s">
        <v>2579</v>
      </c>
      <c r="L882" s="13" t="s">
        <v>2096</v>
      </c>
      <c r="M882" s="31">
        <v>78744</v>
      </c>
      <c r="N882" s="40">
        <v>230</v>
      </c>
      <c r="O882" s="51">
        <v>8.9</v>
      </c>
      <c r="P882" s="30">
        <v>36651</v>
      </c>
      <c r="Q882" s="30">
        <v>36824</v>
      </c>
      <c r="R882" s="31" t="s">
        <v>2024</v>
      </c>
      <c r="S882" s="31" t="s">
        <v>434</v>
      </c>
      <c r="T882" s="31" t="s">
        <v>435</v>
      </c>
      <c r="U882" s="31" t="s">
        <v>3304</v>
      </c>
      <c r="V882" s="31" t="s">
        <v>4234</v>
      </c>
      <c r="X882" s="42"/>
      <c r="Y882" s="43"/>
      <c r="Z882" s="42"/>
      <c r="AA882" s="7"/>
      <c r="AB882" s="5"/>
      <c r="AC882" s="7"/>
      <c r="AD882" s="7"/>
      <c r="AE882" s="7"/>
      <c r="AF882" s="35"/>
      <c r="AG882" s="7"/>
      <c r="AH882" s="5"/>
      <c r="AI882" s="9"/>
      <c r="AJ882" s="9"/>
      <c r="AK882" s="9"/>
      <c r="AL882" s="5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  <c r="EB882" s="9"/>
      <c r="EC882" s="9"/>
      <c r="ED882" s="9"/>
      <c r="EE882" s="9"/>
      <c r="EF882" s="9"/>
      <c r="EG882" s="9"/>
      <c r="EH882" s="9"/>
      <c r="EI882" s="9"/>
      <c r="EJ882" s="9"/>
      <c r="EK882" s="9"/>
      <c r="EL882" s="9"/>
      <c r="EM882" s="9"/>
      <c r="EN882" s="9"/>
      <c r="EO882" s="9"/>
      <c r="EP882" s="9"/>
      <c r="EQ882" s="9"/>
    </row>
    <row r="883" spans="2:147" ht="18.75">
      <c r="B883" s="13"/>
      <c r="C883" s="31"/>
      <c r="D883" s="32"/>
      <c r="E883" s="58">
        <v>309020</v>
      </c>
      <c r="G883" s="13" t="s">
        <v>3424</v>
      </c>
      <c r="H883" s="58" t="s">
        <v>2578</v>
      </c>
      <c r="I883" s="58" t="s">
        <v>1453</v>
      </c>
      <c r="J883" s="91">
        <v>209808</v>
      </c>
      <c r="K883" s="91"/>
      <c r="L883" s="58" t="s">
        <v>1453</v>
      </c>
      <c r="M883" s="91">
        <v>78723</v>
      </c>
      <c r="N883" s="91">
        <v>105</v>
      </c>
      <c r="O883" s="98">
        <v>6.31</v>
      </c>
      <c r="P883" s="112">
        <v>39057</v>
      </c>
      <c r="Q883" s="57">
        <v>39489</v>
      </c>
      <c r="R883" s="91" t="s">
        <v>1600</v>
      </c>
      <c r="S883" s="91" t="s">
        <v>1511</v>
      </c>
      <c r="T883" s="91" t="s">
        <v>1512</v>
      </c>
      <c r="U883" s="31" t="s">
        <v>906</v>
      </c>
      <c r="V883" s="31" t="s">
        <v>4325</v>
      </c>
      <c r="X883" s="12"/>
      <c r="Y883" s="43"/>
      <c r="Z883" s="42"/>
      <c r="AA883" s="7"/>
      <c r="AB883" s="5"/>
      <c r="AC883" s="7"/>
      <c r="AD883" s="7"/>
      <c r="AE883" s="7"/>
      <c r="AF883" s="35"/>
      <c r="AG883" s="7"/>
      <c r="AH883" s="5"/>
      <c r="AI883" s="9"/>
      <c r="AJ883" s="9"/>
      <c r="AK883" s="9"/>
      <c r="AL883" s="5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  <c r="EB883" s="9"/>
      <c r="EC883" s="9"/>
      <c r="ED883" s="9"/>
      <c r="EE883" s="9"/>
      <c r="EF883" s="9"/>
      <c r="EG883" s="9"/>
      <c r="EH883" s="9"/>
      <c r="EI883" s="9"/>
      <c r="EJ883" s="9"/>
      <c r="EK883" s="9"/>
      <c r="EL883" s="9"/>
      <c r="EM883" s="9"/>
      <c r="EN883" s="9"/>
      <c r="EO883" s="9"/>
      <c r="EP883" s="9"/>
      <c r="EQ883" s="9"/>
    </row>
    <row r="884" spans="2:147" ht="18.75">
      <c r="B884" s="13"/>
      <c r="C884" s="31"/>
      <c r="D884" s="32"/>
      <c r="E884" s="124">
        <v>11096004</v>
      </c>
      <c r="F884" s="13"/>
      <c r="G884" s="125" t="s">
        <v>4944</v>
      </c>
      <c r="H884" s="125" t="s">
        <v>4942</v>
      </c>
      <c r="I884" s="125" t="s">
        <v>4943</v>
      </c>
      <c r="J884" s="126">
        <v>209808</v>
      </c>
      <c r="K884" s="13"/>
      <c r="M884" s="31">
        <v>78723</v>
      </c>
      <c r="N884" s="31">
        <v>43</v>
      </c>
      <c r="O884" s="51">
        <v>6.874</v>
      </c>
      <c r="P884" s="127">
        <v>41696</v>
      </c>
      <c r="Q884" s="127">
        <v>42282</v>
      </c>
      <c r="R884" s="126" t="s">
        <v>4463</v>
      </c>
      <c r="S884" s="126" t="s">
        <v>4978</v>
      </c>
      <c r="T884" s="126" t="s">
        <v>2227</v>
      </c>
      <c r="U884" s="92" t="s">
        <v>906</v>
      </c>
      <c r="V884" s="31" t="s">
        <v>5003</v>
      </c>
      <c r="X884" s="42"/>
      <c r="Y884" s="43"/>
      <c r="Z884" s="42"/>
      <c r="AA884" s="7"/>
      <c r="AB884" s="5"/>
      <c r="AC884" s="7"/>
      <c r="AD884" s="7"/>
      <c r="AE884" s="7"/>
      <c r="AF884" s="35"/>
      <c r="AG884" s="7"/>
      <c r="AH884" s="5"/>
      <c r="AI884" s="9"/>
      <c r="AJ884" s="9"/>
      <c r="AK884" s="9"/>
      <c r="AL884" s="5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  <c r="EB884" s="9"/>
      <c r="EC884" s="9"/>
      <c r="ED884" s="9"/>
      <c r="EE884" s="9"/>
      <c r="EF884" s="9"/>
      <c r="EG884" s="9"/>
      <c r="EH884" s="9"/>
      <c r="EI884" s="9"/>
      <c r="EJ884" s="9"/>
      <c r="EK884" s="9"/>
      <c r="EL884" s="9"/>
      <c r="EM884" s="9"/>
      <c r="EN884" s="9"/>
      <c r="EO884" s="9"/>
      <c r="EP884" s="9"/>
      <c r="EQ884" s="9"/>
    </row>
    <row r="885" spans="1:147" ht="18.75">
      <c r="A885" s="32"/>
      <c r="B885" s="31"/>
      <c r="C885" s="31"/>
      <c r="D885" s="32"/>
      <c r="E885" s="32">
        <v>192946</v>
      </c>
      <c r="G885" s="13" t="s">
        <v>3995</v>
      </c>
      <c r="H885" s="13" t="s">
        <v>2318</v>
      </c>
      <c r="I885" s="13" t="s">
        <v>1324</v>
      </c>
      <c r="L885" s="13" t="s">
        <v>1325</v>
      </c>
      <c r="M885" s="31">
        <v>78721</v>
      </c>
      <c r="N885" s="31">
        <v>43</v>
      </c>
      <c r="O885" s="51">
        <v>3.3</v>
      </c>
      <c r="P885" s="30">
        <v>37228</v>
      </c>
      <c r="Q885" s="30">
        <v>37454</v>
      </c>
      <c r="R885" s="31" t="s">
        <v>2024</v>
      </c>
      <c r="S885" s="31" t="s">
        <v>2067</v>
      </c>
      <c r="T885" s="31" t="s">
        <v>3996</v>
      </c>
      <c r="U885" s="31" t="s">
        <v>3304</v>
      </c>
      <c r="V885" s="31" t="s">
        <v>4003</v>
      </c>
      <c r="X885" s="42"/>
      <c r="Y885" s="16"/>
      <c r="Z885" s="42"/>
      <c r="AA885" s="7"/>
      <c r="AB885" s="5"/>
      <c r="AC885" s="7"/>
      <c r="AD885" s="7"/>
      <c r="AE885" s="7"/>
      <c r="AF885" s="35"/>
      <c r="AG885" s="7"/>
      <c r="AH885" s="5"/>
      <c r="AI885" s="9"/>
      <c r="AJ885" s="9"/>
      <c r="AK885" s="9"/>
      <c r="AL885" s="5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  <c r="EB885" s="9"/>
      <c r="EC885" s="9"/>
      <c r="ED885" s="9"/>
      <c r="EE885" s="9"/>
      <c r="EF885" s="9"/>
      <c r="EG885" s="9"/>
      <c r="EH885" s="9"/>
      <c r="EI885" s="9"/>
      <c r="EJ885" s="9"/>
      <c r="EK885" s="9"/>
      <c r="EL885" s="9"/>
      <c r="EM885" s="9"/>
      <c r="EN885" s="9"/>
      <c r="EO885" s="9"/>
      <c r="EP885" s="9"/>
      <c r="EQ885" s="9"/>
    </row>
    <row r="886" spans="1:147" ht="18.75">
      <c r="A886" s="58"/>
      <c r="B886" s="31"/>
      <c r="D886" s="32"/>
      <c r="E886" s="124">
        <v>11266832</v>
      </c>
      <c r="F886" s="126"/>
      <c r="G886" s="125" t="s">
        <v>5219</v>
      </c>
      <c r="H886" s="125" t="s">
        <v>5217</v>
      </c>
      <c r="I886" s="125" t="s">
        <v>5218</v>
      </c>
      <c r="J886" s="126">
        <v>3285937</v>
      </c>
      <c r="K886" s="13"/>
      <c r="M886" s="126" t="s">
        <v>2778</v>
      </c>
      <c r="N886" s="31">
        <v>239</v>
      </c>
      <c r="O886" s="130">
        <v>28.6</v>
      </c>
      <c r="P886" s="127">
        <v>41991</v>
      </c>
      <c r="Q886" s="127">
        <v>42486</v>
      </c>
      <c r="R886" s="31" t="s">
        <v>4076</v>
      </c>
      <c r="S886" s="126" t="s">
        <v>520</v>
      </c>
      <c r="T886" s="126" t="s">
        <v>2227</v>
      </c>
      <c r="U886" s="92" t="s">
        <v>906</v>
      </c>
      <c r="V886" s="31" t="s">
        <v>5274</v>
      </c>
      <c r="X886" s="42"/>
      <c r="Y886" s="16"/>
      <c r="Z886" s="42"/>
      <c r="AA886" s="7"/>
      <c r="AB886" s="5"/>
      <c r="AC886" s="7"/>
      <c r="AD886" s="7"/>
      <c r="AE886" s="7"/>
      <c r="AF886" s="35"/>
      <c r="AG886" s="7"/>
      <c r="AH886" s="5"/>
      <c r="AI886" s="9"/>
      <c r="AJ886" s="9"/>
      <c r="AK886" s="9"/>
      <c r="AL886" s="5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  <c r="EB886" s="9"/>
      <c r="EC886" s="9"/>
      <c r="ED886" s="9"/>
      <c r="EE886" s="9"/>
      <c r="EF886" s="9"/>
      <c r="EG886" s="9"/>
      <c r="EH886" s="9"/>
      <c r="EI886" s="9"/>
      <c r="EJ886" s="9"/>
      <c r="EK886" s="9"/>
      <c r="EL886" s="9"/>
      <c r="EM886" s="9"/>
      <c r="EN886" s="9"/>
      <c r="EO886" s="9"/>
      <c r="EP886" s="9"/>
      <c r="EQ886" s="9"/>
    </row>
    <row r="887" spans="1:147" ht="18.75">
      <c r="A887" s="124"/>
      <c r="B887" s="13"/>
      <c r="C887" s="31"/>
      <c r="D887" s="32"/>
      <c r="E887" s="32" t="s">
        <v>2703</v>
      </c>
      <c r="G887" s="13" t="s">
        <v>2704</v>
      </c>
      <c r="H887" s="13" t="s">
        <v>2702</v>
      </c>
      <c r="I887" s="13" t="s">
        <v>1966</v>
      </c>
      <c r="L887" s="13" t="s">
        <v>1967</v>
      </c>
      <c r="M887" s="31">
        <v>78753</v>
      </c>
      <c r="N887" s="40">
        <v>394</v>
      </c>
      <c r="O887" s="51">
        <v>24.27</v>
      </c>
      <c r="P887" s="30">
        <v>37637</v>
      </c>
      <c r="Q887" s="30">
        <v>37973</v>
      </c>
      <c r="R887" s="31" t="s">
        <v>2024</v>
      </c>
      <c r="S887" s="31" t="s">
        <v>2929</v>
      </c>
      <c r="T887" s="46" t="s">
        <v>2930</v>
      </c>
      <c r="U887" s="31" t="s">
        <v>554</v>
      </c>
      <c r="V887" s="31" t="s">
        <v>2007</v>
      </c>
      <c r="X887" s="42"/>
      <c r="Y887" s="43"/>
      <c r="Z887" s="42"/>
      <c r="AA887" s="7"/>
      <c r="AB887" s="5"/>
      <c r="AC887" s="7"/>
      <c r="AD887" s="7"/>
      <c r="AE887" s="7"/>
      <c r="AF887" s="35"/>
      <c r="AG887" s="7"/>
      <c r="AH887" s="5"/>
      <c r="AI887" s="9"/>
      <c r="AJ887" s="9"/>
      <c r="AK887" s="9"/>
      <c r="AL887" s="5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  <c r="EB887" s="9"/>
      <c r="EC887" s="9"/>
      <c r="ED887" s="9"/>
      <c r="EE887" s="9"/>
      <c r="EF887" s="9"/>
      <c r="EG887" s="9"/>
      <c r="EH887" s="9"/>
      <c r="EI887" s="9"/>
      <c r="EJ887" s="9"/>
      <c r="EK887" s="9"/>
      <c r="EL887" s="9"/>
      <c r="EM887" s="9"/>
      <c r="EN887" s="9"/>
      <c r="EO887" s="9"/>
      <c r="EP887" s="9"/>
      <c r="EQ887" s="9"/>
    </row>
    <row r="888" spans="2:147" ht="18.75">
      <c r="B888" s="125"/>
      <c r="C888" s="125"/>
      <c r="D888" s="32"/>
      <c r="E888" s="61">
        <v>172678</v>
      </c>
      <c r="G888" s="13" t="s">
        <v>822</v>
      </c>
      <c r="H888" s="13" t="s">
        <v>823</v>
      </c>
      <c r="I888" s="13" t="s">
        <v>1263</v>
      </c>
      <c r="J888" s="31">
        <v>3054254</v>
      </c>
      <c r="K888" s="46"/>
      <c r="L888" s="13" t="s">
        <v>1263</v>
      </c>
      <c r="M888" s="31">
        <v>78744</v>
      </c>
      <c r="N888" s="40">
        <v>330</v>
      </c>
      <c r="O888" s="51">
        <v>26</v>
      </c>
      <c r="P888" s="30">
        <v>37216</v>
      </c>
      <c r="Q888" s="30">
        <v>37238</v>
      </c>
      <c r="R888" s="31" t="s">
        <v>742</v>
      </c>
      <c r="S888" s="31" t="s">
        <v>1264</v>
      </c>
      <c r="T888" s="31" t="s">
        <v>1265</v>
      </c>
      <c r="U888" s="31" t="s">
        <v>3304</v>
      </c>
      <c r="V888" s="31" t="s">
        <v>1082</v>
      </c>
      <c r="X888" s="42"/>
      <c r="Y888" s="43"/>
      <c r="Z888" s="42"/>
      <c r="AA888" s="7"/>
      <c r="AB888" s="5"/>
      <c r="AC888" s="7"/>
      <c r="AD888" s="7"/>
      <c r="AE888" s="7"/>
      <c r="AF888" s="35"/>
      <c r="AG888" s="7"/>
      <c r="AH888" s="5"/>
      <c r="AI888" s="9"/>
      <c r="AJ888" s="9"/>
      <c r="AK888" s="9"/>
      <c r="AL888" s="5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  <c r="EB888" s="9"/>
      <c r="EC888" s="9"/>
      <c r="ED888" s="9"/>
      <c r="EE888" s="9"/>
      <c r="EF888" s="9"/>
      <c r="EG888" s="9"/>
      <c r="EH888" s="9"/>
      <c r="EI888" s="9"/>
      <c r="EJ888" s="9"/>
      <c r="EK888" s="9"/>
      <c r="EL888" s="9"/>
      <c r="EM888" s="9"/>
      <c r="EN888" s="9"/>
      <c r="EO888" s="9"/>
      <c r="EP888" s="9"/>
      <c r="EQ888" s="9"/>
    </row>
    <row r="889" spans="2:147" ht="18.75">
      <c r="B889" s="13"/>
      <c r="C889" s="31"/>
      <c r="D889" s="32"/>
      <c r="E889" s="124">
        <v>10696486</v>
      </c>
      <c r="F889" s="13"/>
      <c r="G889" s="125" t="s">
        <v>2904</v>
      </c>
      <c r="H889" s="125" t="s">
        <v>2902</v>
      </c>
      <c r="I889" s="125" t="s">
        <v>2905</v>
      </c>
      <c r="J889" s="125"/>
      <c r="K889" s="125" t="s">
        <v>2903</v>
      </c>
      <c r="L889" s="125">
        <v>3351107</v>
      </c>
      <c r="M889" s="126" t="s">
        <v>3709</v>
      </c>
      <c r="N889" s="126">
        <v>342</v>
      </c>
      <c r="O889" s="130">
        <v>18.34</v>
      </c>
      <c r="P889" s="57">
        <v>40897</v>
      </c>
      <c r="Q889" s="127">
        <v>41151</v>
      </c>
      <c r="R889" s="31" t="s">
        <v>2126</v>
      </c>
      <c r="S889" s="126" t="s">
        <v>1167</v>
      </c>
      <c r="T889" s="126" t="s">
        <v>1158</v>
      </c>
      <c r="U889" s="31" t="s">
        <v>3304</v>
      </c>
      <c r="V889" s="31" t="s">
        <v>656</v>
      </c>
      <c r="X889" s="42"/>
      <c r="Y889" s="43"/>
      <c r="Z889" s="42"/>
      <c r="AA889" s="7"/>
      <c r="AB889" s="5"/>
      <c r="AC889" s="7"/>
      <c r="AD889" s="7"/>
      <c r="AE889" s="7"/>
      <c r="AF889" s="35"/>
      <c r="AG889" s="7"/>
      <c r="AH889" s="5"/>
      <c r="AI889" s="9"/>
      <c r="AJ889" s="9"/>
      <c r="AK889" s="9"/>
      <c r="AL889" s="5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</row>
    <row r="890" spans="2:147" ht="18.75">
      <c r="B890" s="13"/>
      <c r="C890" s="31"/>
      <c r="D890" s="32"/>
      <c r="E890" s="153">
        <v>11089295</v>
      </c>
      <c r="F890" s="154"/>
      <c r="G890" s="155" t="s">
        <v>4934</v>
      </c>
      <c r="H890" s="155" t="s">
        <v>4932</v>
      </c>
      <c r="I890" s="155" t="s">
        <v>4933</v>
      </c>
      <c r="J890" s="156">
        <v>5068946</v>
      </c>
      <c r="K890" s="154"/>
      <c r="L890" s="154"/>
      <c r="M890" s="157">
        <v>78729</v>
      </c>
      <c r="N890" s="157">
        <v>39</v>
      </c>
      <c r="O890" s="163">
        <v>3.242</v>
      </c>
      <c r="P890" s="158">
        <v>41688</v>
      </c>
      <c r="Q890" s="158">
        <v>41878</v>
      </c>
      <c r="R890" s="156" t="s">
        <v>4972</v>
      </c>
      <c r="S890" s="156" t="s">
        <v>4973</v>
      </c>
      <c r="T890" s="156" t="s">
        <v>4430</v>
      </c>
      <c r="U890" s="164" t="s">
        <v>906</v>
      </c>
      <c r="V890" s="157" t="s">
        <v>5003</v>
      </c>
      <c r="X890" s="42"/>
      <c r="Y890" s="43"/>
      <c r="Z890" s="42"/>
      <c r="AA890" s="7"/>
      <c r="AB890" s="5"/>
      <c r="AC890" s="7"/>
      <c r="AD890" s="7"/>
      <c r="AE890" s="7"/>
      <c r="AF890" s="35"/>
      <c r="AG890" s="7"/>
      <c r="AH890" s="5"/>
      <c r="AI890" s="9"/>
      <c r="AJ890" s="9"/>
      <c r="AK890" s="9"/>
      <c r="AL890" s="5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  <c r="EB890" s="9"/>
      <c r="EC890" s="9"/>
      <c r="ED890" s="9"/>
      <c r="EE890" s="9"/>
      <c r="EF890" s="9"/>
      <c r="EG890" s="9"/>
      <c r="EH890" s="9"/>
      <c r="EI890" s="9"/>
      <c r="EJ890" s="9"/>
      <c r="EK890" s="9"/>
      <c r="EL890" s="9"/>
      <c r="EM890" s="9"/>
      <c r="EN890" s="9"/>
      <c r="EO890" s="9"/>
      <c r="EP890" s="9"/>
      <c r="EQ890" s="9"/>
    </row>
    <row r="891" spans="2:147" ht="18.75">
      <c r="B891" s="13"/>
      <c r="C891" s="31"/>
      <c r="D891" s="32"/>
      <c r="E891" s="153">
        <v>11261878</v>
      </c>
      <c r="F891" s="154"/>
      <c r="G891" s="155" t="s">
        <v>5236</v>
      </c>
      <c r="H891" s="155" t="s">
        <v>5267</v>
      </c>
      <c r="I891" s="155" t="s">
        <v>3754</v>
      </c>
      <c r="J891" s="156">
        <v>429579</v>
      </c>
      <c r="K891" s="154"/>
      <c r="L891" s="154"/>
      <c r="M891" s="156" t="s">
        <v>4041</v>
      </c>
      <c r="N891" s="157">
        <v>29</v>
      </c>
      <c r="O891" s="160">
        <v>2.137</v>
      </c>
      <c r="P891" s="158">
        <v>41983</v>
      </c>
      <c r="Q891" s="155"/>
      <c r="R891" s="155"/>
      <c r="S891" s="156" t="s">
        <v>3069</v>
      </c>
      <c r="T891" s="156" t="s">
        <v>4429</v>
      </c>
      <c r="U891" s="156" t="s">
        <v>554</v>
      </c>
      <c r="V891" s="157" t="s">
        <v>5274</v>
      </c>
      <c r="X891" s="42"/>
      <c r="Y891" s="43"/>
      <c r="Z891" s="42"/>
      <c r="AA891" s="7"/>
      <c r="AB891" s="5"/>
      <c r="AC891" s="7"/>
      <c r="AD891" s="7"/>
      <c r="AE891" s="7"/>
      <c r="AF891" s="35"/>
      <c r="AG891" s="7"/>
      <c r="AH891" s="5"/>
      <c r="AI891" s="9"/>
      <c r="AJ891" s="9"/>
      <c r="AK891" s="9"/>
      <c r="AL891" s="5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  <c r="EB891" s="9"/>
      <c r="EC891" s="9"/>
      <c r="ED891" s="9"/>
      <c r="EE891" s="9"/>
      <c r="EF891" s="9"/>
      <c r="EG891" s="9"/>
      <c r="EH891" s="9"/>
      <c r="EI891" s="9"/>
      <c r="EJ891" s="9"/>
      <c r="EK891" s="9"/>
      <c r="EL891" s="9"/>
      <c r="EM891" s="9"/>
      <c r="EN891" s="9"/>
      <c r="EO891" s="9"/>
      <c r="EP891" s="9"/>
      <c r="EQ891" s="9"/>
    </row>
    <row r="892" spans="2:147" ht="18.75">
      <c r="B892" s="13"/>
      <c r="C892" s="31"/>
      <c r="D892" s="32"/>
      <c r="E892" s="32">
        <v>150016</v>
      </c>
      <c r="G892" s="13" t="s">
        <v>436</v>
      </c>
      <c r="H892" s="13" t="s">
        <v>3210</v>
      </c>
      <c r="I892" s="13" t="s">
        <v>1783</v>
      </c>
      <c r="L892" s="13" t="s">
        <v>2097</v>
      </c>
      <c r="M892" s="31">
        <v>78746</v>
      </c>
      <c r="N892" s="40">
        <v>34</v>
      </c>
      <c r="O892" s="51">
        <v>2.03</v>
      </c>
      <c r="P892" s="30">
        <v>36672</v>
      </c>
      <c r="Q892" s="30">
        <v>36868</v>
      </c>
      <c r="R892" s="30"/>
      <c r="S892" s="31" t="s">
        <v>437</v>
      </c>
      <c r="T892" s="31" t="s">
        <v>3034</v>
      </c>
      <c r="U892" s="31" t="s">
        <v>2049</v>
      </c>
      <c r="V892" s="31" t="s">
        <v>4234</v>
      </c>
      <c r="X892" s="42"/>
      <c r="Y892" s="43"/>
      <c r="Z892" s="42"/>
      <c r="AA892" s="7"/>
      <c r="AB892" s="5"/>
      <c r="AC892" s="7"/>
      <c r="AD892" s="7"/>
      <c r="AE892" s="7"/>
      <c r="AF892" s="35"/>
      <c r="AG892" s="7"/>
      <c r="AH892" s="5"/>
      <c r="AI892" s="9"/>
      <c r="AJ892" s="9"/>
      <c r="AK892" s="9"/>
      <c r="AL892" s="5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  <c r="EB892" s="9"/>
      <c r="EC892" s="9"/>
      <c r="ED892" s="9"/>
      <c r="EE892" s="9"/>
      <c r="EF892" s="9"/>
      <c r="EG892" s="9"/>
      <c r="EH892" s="9"/>
      <c r="EI892" s="9"/>
      <c r="EJ892" s="9"/>
      <c r="EK892" s="9"/>
      <c r="EL892" s="9"/>
      <c r="EM892" s="9"/>
      <c r="EN892" s="9"/>
      <c r="EO892" s="9"/>
      <c r="EP892" s="9"/>
      <c r="EQ892" s="9"/>
    </row>
    <row r="893" spans="2:147" ht="18.75">
      <c r="B893" s="13"/>
      <c r="C893" s="31"/>
      <c r="D893" s="32"/>
      <c r="E893" s="32">
        <v>10225794</v>
      </c>
      <c r="F893" s="32"/>
      <c r="G893" s="32" t="s">
        <v>4040</v>
      </c>
      <c r="H893" s="32" t="s">
        <v>2053</v>
      </c>
      <c r="I893" s="32" t="s">
        <v>4042</v>
      </c>
      <c r="J893" s="31">
        <v>429579</v>
      </c>
      <c r="K893" s="32" t="s">
        <v>3754</v>
      </c>
      <c r="L893" s="32">
        <v>429579</v>
      </c>
      <c r="M893" s="31" t="s">
        <v>4041</v>
      </c>
      <c r="N893" s="31">
        <v>29</v>
      </c>
      <c r="O893" s="51">
        <v>2.074</v>
      </c>
      <c r="P893" s="57">
        <v>39822</v>
      </c>
      <c r="Q893" s="13"/>
      <c r="R893" s="31" t="s">
        <v>1655</v>
      </c>
      <c r="S893" s="31" t="s">
        <v>3413</v>
      </c>
      <c r="T893" s="32" t="s">
        <v>3414</v>
      </c>
      <c r="U893" s="126" t="s">
        <v>554</v>
      </c>
      <c r="V893" s="31" t="s">
        <v>1630</v>
      </c>
      <c r="X893" s="42"/>
      <c r="Y893" s="43"/>
      <c r="Z893" s="42"/>
      <c r="AA893" s="7"/>
      <c r="AB893" s="5"/>
      <c r="AC893" s="7"/>
      <c r="AD893" s="7"/>
      <c r="AE893" s="7"/>
      <c r="AF893" s="35"/>
      <c r="AG893" s="7"/>
      <c r="AH893" s="5"/>
      <c r="AI893" s="9"/>
      <c r="AJ893" s="9"/>
      <c r="AK893" s="9"/>
      <c r="AL893" s="5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  <c r="EB893" s="9"/>
      <c r="EC893" s="9"/>
      <c r="ED893" s="9"/>
      <c r="EE893" s="9"/>
      <c r="EF893" s="9"/>
      <c r="EG893" s="9"/>
      <c r="EH893" s="9"/>
      <c r="EI893" s="9"/>
      <c r="EJ893" s="9"/>
      <c r="EK893" s="9"/>
      <c r="EL893" s="9"/>
      <c r="EM893" s="9"/>
      <c r="EN893" s="9"/>
      <c r="EO893" s="9"/>
      <c r="EP893" s="9"/>
      <c r="EQ893" s="9"/>
    </row>
    <row r="894" spans="2:147" ht="18.75">
      <c r="B894" s="13"/>
      <c r="C894" s="31"/>
      <c r="D894" s="32"/>
      <c r="E894" s="124">
        <v>11213250</v>
      </c>
      <c r="F894" s="13"/>
      <c r="G894" s="125" t="s">
        <v>5130</v>
      </c>
      <c r="H894" s="125" t="s">
        <v>5128</v>
      </c>
      <c r="I894" s="125" t="s">
        <v>5129</v>
      </c>
      <c r="J894" s="126">
        <v>5109263</v>
      </c>
      <c r="K894" s="13"/>
      <c r="M894" s="126" t="s">
        <v>2778</v>
      </c>
      <c r="N894" s="31">
        <v>20</v>
      </c>
      <c r="O894" s="130">
        <v>1.5968</v>
      </c>
      <c r="P894" s="127">
        <v>41891</v>
      </c>
      <c r="Q894" s="127">
        <v>42237</v>
      </c>
      <c r="R894" s="31" t="s">
        <v>4076</v>
      </c>
      <c r="S894" s="126" t="s">
        <v>5167</v>
      </c>
      <c r="T894" s="126" t="s">
        <v>1863</v>
      </c>
      <c r="U894" s="126" t="s">
        <v>906</v>
      </c>
      <c r="V894" s="31" t="s">
        <v>5188</v>
      </c>
      <c r="X894" s="42"/>
      <c r="Y894" s="43"/>
      <c r="Z894" s="42"/>
      <c r="AA894" s="7"/>
      <c r="AB894" s="5"/>
      <c r="AC894" s="7"/>
      <c r="AD894" s="7"/>
      <c r="AE894" s="7"/>
      <c r="AF894" s="35"/>
      <c r="AG894" s="7"/>
      <c r="AH894" s="5"/>
      <c r="AI894" s="9"/>
      <c r="AJ894" s="9"/>
      <c r="AK894" s="9"/>
      <c r="AL894" s="5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</row>
    <row r="895" spans="2:147" ht="18.75">
      <c r="B895" s="124"/>
      <c r="C895" s="31"/>
      <c r="D895" s="32"/>
      <c r="G895" s="13" t="s">
        <v>2655</v>
      </c>
      <c r="H895" s="13" t="s">
        <v>2657</v>
      </c>
      <c r="I895" s="13" t="s">
        <v>237</v>
      </c>
      <c r="L895" s="13" t="s">
        <v>2098</v>
      </c>
      <c r="M895" s="31">
        <v>78704</v>
      </c>
      <c r="N895" s="40">
        <v>88</v>
      </c>
      <c r="O895" s="51">
        <v>12.42</v>
      </c>
      <c r="P895" s="30">
        <v>34852</v>
      </c>
      <c r="Q895" s="30">
        <v>34995</v>
      </c>
      <c r="R895" s="30"/>
      <c r="S895" s="31" t="s">
        <v>2658</v>
      </c>
      <c r="T895" s="31" t="s">
        <v>2659</v>
      </c>
      <c r="U895" s="31" t="s">
        <v>3304</v>
      </c>
      <c r="V895" s="31" t="s">
        <v>3518</v>
      </c>
      <c r="X895" s="42"/>
      <c r="Y895" s="43"/>
      <c r="Z895" s="42"/>
      <c r="AA895" s="7"/>
      <c r="AB895" s="5"/>
      <c r="AC895" s="7"/>
      <c r="AD895" s="7"/>
      <c r="AE895" s="7"/>
      <c r="AF895" s="35"/>
      <c r="AG895" s="7"/>
      <c r="AH895" s="5"/>
      <c r="AI895" s="9"/>
      <c r="AJ895" s="9"/>
      <c r="AK895" s="9"/>
      <c r="AL895" s="5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  <c r="EB895" s="9"/>
      <c r="EC895" s="9"/>
      <c r="ED895" s="9"/>
      <c r="EE895" s="9"/>
      <c r="EF895" s="9"/>
      <c r="EG895" s="9"/>
      <c r="EH895" s="9"/>
      <c r="EI895" s="9"/>
      <c r="EJ895" s="9"/>
      <c r="EK895" s="9"/>
      <c r="EL895" s="9"/>
      <c r="EM895" s="9"/>
      <c r="EN895" s="9"/>
      <c r="EO895" s="9"/>
      <c r="EP895" s="9"/>
      <c r="EQ895" s="9"/>
    </row>
    <row r="896" spans="2:147" ht="18.75">
      <c r="B896" s="13"/>
      <c r="C896" s="31"/>
      <c r="D896" s="32"/>
      <c r="G896" s="13" t="s">
        <v>417</v>
      </c>
      <c r="H896" s="13" t="s">
        <v>418</v>
      </c>
      <c r="I896" s="13" t="s">
        <v>237</v>
      </c>
      <c r="L896" s="13" t="s">
        <v>2098</v>
      </c>
      <c r="M896" s="31">
        <v>78704</v>
      </c>
      <c r="N896" s="40">
        <v>98</v>
      </c>
      <c r="O896" s="51">
        <v>6.690000057220459</v>
      </c>
      <c r="P896" s="30">
        <v>36031</v>
      </c>
      <c r="Q896" s="30">
        <v>36108</v>
      </c>
      <c r="R896" s="30"/>
      <c r="S896" s="31" t="s">
        <v>2662</v>
      </c>
      <c r="T896" s="31" t="s">
        <v>2663</v>
      </c>
      <c r="U896" s="31" t="s">
        <v>3304</v>
      </c>
      <c r="V896" s="31" t="s">
        <v>3531</v>
      </c>
      <c r="X896" s="42"/>
      <c r="Y896" s="16"/>
      <c r="Z896" s="42"/>
      <c r="AA896" s="7"/>
      <c r="AB896" s="5"/>
      <c r="AC896" s="7"/>
      <c r="AD896" s="7"/>
      <c r="AE896" s="7"/>
      <c r="AF896" s="35"/>
      <c r="AG896" s="7"/>
      <c r="AH896" s="5"/>
      <c r="AI896" s="9"/>
      <c r="AJ896" s="9"/>
      <c r="AK896" s="9"/>
      <c r="AL896" s="5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  <c r="EB896" s="9"/>
      <c r="EC896" s="9"/>
      <c r="ED896" s="9"/>
      <c r="EE896" s="9"/>
      <c r="EF896" s="9"/>
      <c r="EG896" s="9"/>
      <c r="EH896" s="9"/>
      <c r="EI896" s="9"/>
      <c r="EJ896" s="9"/>
      <c r="EK896" s="9"/>
      <c r="EL896" s="9"/>
      <c r="EM896" s="9"/>
      <c r="EN896" s="9"/>
      <c r="EO896" s="9"/>
      <c r="EP896" s="9"/>
      <c r="EQ896" s="9"/>
    </row>
    <row r="897" spans="2:147" ht="18.75">
      <c r="B897" s="13"/>
      <c r="C897" s="31"/>
      <c r="D897" s="32"/>
      <c r="E897" s="32">
        <v>118320</v>
      </c>
      <c r="G897" s="13" t="s">
        <v>384</v>
      </c>
      <c r="H897" s="13" t="s">
        <v>3211</v>
      </c>
      <c r="I897" s="13" t="s">
        <v>814</v>
      </c>
      <c r="L897" s="13" t="s">
        <v>2619</v>
      </c>
      <c r="M897" s="31">
        <v>78745</v>
      </c>
      <c r="N897" s="40">
        <v>45</v>
      </c>
      <c r="O897" s="51">
        <v>6.88</v>
      </c>
      <c r="P897" s="30">
        <v>36621</v>
      </c>
      <c r="Q897" s="30">
        <v>36837</v>
      </c>
      <c r="R897" s="30"/>
      <c r="S897" s="31" t="s">
        <v>385</v>
      </c>
      <c r="T897" s="31" t="s">
        <v>386</v>
      </c>
      <c r="U897" s="31" t="s">
        <v>3304</v>
      </c>
      <c r="V897" s="31" t="s">
        <v>4234</v>
      </c>
      <c r="X897" s="42"/>
      <c r="Y897" s="43"/>
      <c r="Z897" s="42"/>
      <c r="AA897" s="7"/>
      <c r="AB897" s="5"/>
      <c r="AC897" s="7"/>
      <c r="AD897" s="7"/>
      <c r="AE897" s="7"/>
      <c r="AF897" s="35"/>
      <c r="AG897" s="7"/>
      <c r="AH897" s="5"/>
      <c r="AI897" s="9"/>
      <c r="AJ897" s="9"/>
      <c r="AK897" s="9"/>
      <c r="AL897" s="5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  <c r="EB897" s="9"/>
      <c r="EC897" s="9"/>
      <c r="ED897" s="9"/>
      <c r="EE897" s="9"/>
      <c r="EF897" s="9"/>
      <c r="EG897" s="9"/>
      <c r="EH897" s="9"/>
      <c r="EI897" s="9"/>
      <c r="EJ897" s="9"/>
      <c r="EK897" s="9"/>
      <c r="EL897" s="9"/>
      <c r="EM897" s="9"/>
      <c r="EN897" s="9"/>
      <c r="EO897" s="9"/>
      <c r="EP897" s="9"/>
      <c r="EQ897" s="9"/>
    </row>
    <row r="898" spans="2:147" ht="18.75">
      <c r="B898" s="32"/>
      <c r="C898" s="31"/>
      <c r="E898" s="124">
        <v>10727181</v>
      </c>
      <c r="F898" s="13"/>
      <c r="G898" s="125" t="s">
        <v>1835</v>
      </c>
      <c r="H898" s="125" t="s">
        <v>4760</v>
      </c>
      <c r="I898" s="125" t="s">
        <v>1836</v>
      </c>
      <c r="J898" s="126">
        <v>516351</v>
      </c>
      <c r="K898" s="125"/>
      <c r="M898" s="126" t="s">
        <v>3626</v>
      </c>
      <c r="N898" s="31">
        <v>10</v>
      </c>
      <c r="O898" s="130">
        <v>0.321</v>
      </c>
      <c r="P898" s="127">
        <v>40968</v>
      </c>
      <c r="Q898" s="127">
        <v>41270</v>
      </c>
      <c r="R898" s="126" t="s">
        <v>1871</v>
      </c>
      <c r="S898" s="126" t="s">
        <v>3683</v>
      </c>
      <c r="T898" s="126" t="s">
        <v>1862</v>
      </c>
      <c r="U898" s="31" t="s">
        <v>3304</v>
      </c>
      <c r="V898" s="31" t="s">
        <v>4391</v>
      </c>
      <c r="X898" s="42"/>
      <c r="Y898" s="43"/>
      <c r="Z898" s="42"/>
      <c r="AA898" s="7"/>
      <c r="AB898" s="5"/>
      <c r="AC898" s="7"/>
      <c r="AD898" s="7"/>
      <c r="AE898" s="7"/>
      <c r="AF898" s="35"/>
      <c r="AG898" s="7"/>
      <c r="AH898" s="5"/>
      <c r="AI898" s="9"/>
      <c r="AJ898" s="9"/>
      <c r="AK898" s="9"/>
      <c r="AL898" s="5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  <c r="EB898" s="9"/>
      <c r="EC898" s="9"/>
      <c r="ED898" s="9"/>
      <c r="EE898" s="9"/>
      <c r="EF898" s="9"/>
      <c r="EG898" s="9"/>
      <c r="EH898" s="9"/>
      <c r="EI898" s="9"/>
      <c r="EJ898" s="9"/>
      <c r="EK898" s="9"/>
      <c r="EL898" s="9"/>
      <c r="EM898" s="9"/>
      <c r="EN898" s="9"/>
      <c r="EO898" s="9"/>
      <c r="EP898" s="9"/>
      <c r="EQ898" s="9"/>
    </row>
    <row r="899" spans="2:147" ht="18.75">
      <c r="B899" s="13"/>
      <c r="C899" s="31"/>
      <c r="D899" s="32"/>
      <c r="E899" s="218">
        <v>11608907</v>
      </c>
      <c r="F899" s="215"/>
      <c r="G899" s="215" t="s">
        <v>5975</v>
      </c>
      <c r="H899" s="215" t="s">
        <v>5976</v>
      </c>
      <c r="I899" s="215" t="s">
        <v>5974</v>
      </c>
      <c r="J899" s="216">
        <v>851654</v>
      </c>
      <c r="K899" s="13"/>
      <c r="L899" s="214"/>
      <c r="M899" s="216" t="s">
        <v>536</v>
      </c>
      <c r="N899" s="52">
        <v>12</v>
      </c>
      <c r="O899" s="216">
        <v>0.16</v>
      </c>
      <c r="P899" s="217">
        <v>42643</v>
      </c>
      <c r="R899" s="31"/>
      <c r="S899" s="216" t="s">
        <v>4689</v>
      </c>
      <c r="T899" s="216" t="s">
        <v>293</v>
      </c>
      <c r="U899" s="216" t="s">
        <v>907</v>
      </c>
      <c r="V899" s="222" t="s">
        <v>5992</v>
      </c>
      <c r="X899" s="42"/>
      <c r="Y899" s="43"/>
      <c r="Z899" s="42"/>
      <c r="AA899" s="7"/>
      <c r="AB899" s="5"/>
      <c r="AC899" s="7"/>
      <c r="AD899" s="7"/>
      <c r="AE899" s="7"/>
      <c r="AF899" s="35"/>
      <c r="AG899" s="7"/>
      <c r="AH899" s="5"/>
      <c r="AI899" s="9"/>
      <c r="AJ899" s="9"/>
      <c r="AK899" s="9"/>
      <c r="AL899" s="5"/>
      <c r="AM899" s="9"/>
      <c r="AN899" s="9"/>
      <c r="AO899" s="9"/>
      <c r="AP899" s="9"/>
      <c r="AQ899" s="9"/>
      <c r="AR899" s="9"/>
      <c r="AS899" s="9"/>
      <c r="AT899" s="9"/>
      <c r="AU899" s="9"/>
      <c r="AV899" s="9"/>
      <c r="AW899" s="9"/>
      <c r="AX899" s="9"/>
      <c r="AY899" s="9"/>
      <c r="AZ899" s="9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  <c r="EB899" s="9"/>
      <c r="EC899" s="9"/>
      <c r="ED899" s="9"/>
      <c r="EE899" s="9"/>
      <c r="EF899" s="9"/>
      <c r="EG899" s="9"/>
      <c r="EH899" s="9"/>
      <c r="EI899" s="9"/>
      <c r="EJ899" s="9"/>
      <c r="EK899" s="9"/>
      <c r="EL899" s="9"/>
      <c r="EM899" s="9"/>
      <c r="EN899" s="9"/>
      <c r="EO899" s="9"/>
      <c r="EP899" s="9"/>
      <c r="EQ899" s="9"/>
    </row>
    <row r="900" spans="2:147" ht="20.25">
      <c r="B900" s="150"/>
      <c r="C900" s="125"/>
      <c r="D900" s="32"/>
      <c r="G900" s="13" t="s">
        <v>3309</v>
      </c>
      <c r="H900" s="13" t="s">
        <v>1181</v>
      </c>
      <c r="I900" s="13" t="s">
        <v>2488</v>
      </c>
      <c r="L900" s="13" t="s">
        <v>2620</v>
      </c>
      <c r="M900" s="31">
        <v>78752</v>
      </c>
      <c r="N900" s="40">
        <v>151</v>
      </c>
      <c r="O900" s="51">
        <v>10.8</v>
      </c>
      <c r="P900" s="30">
        <v>36203</v>
      </c>
      <c r="Q900" s="30">
        <v>36445</v>
      </c>
      <c r="R900" s="30"/>
      <c r="S900" s="31" t="s">
        <v>1762</v>
      </c>
      <c r="T900" s="31" t="s">
        <v>2664</v>
      </c>
      <c r="U900" s="31" t="s">
        <v>3304</v>
      </c>
      <c r="V900" s="31" t="s">
        <v>2822</v>
      </c>
      <c r="X900" s="42"/>
      <c r="Y900" s="43"/>
      <c r="Z900" s="42"/>
      <c r="AA900" s="7"/>
      <c r="AB900" s="5"/>
      <c r="AC900" s="7"/>
      <c r="AD900" s="7"/>
      <c r="AE900" s="7"/>
      <c r="AF900" s="35"/>
      <c r="AG900" s="7"/>
      <c r="AH900" s="5"/>
      <c r="AI900" s="9"/>
      <c r="AJ900" s="9"/>
      <c r="AK900" s="9"/>
      <c r="AL900" s="5"/>
      <c r="AM900" s="9"/>
      <c r="AN900" s="9"/>
      <c r="AO900" s="9"/>
      <c r="AP900" s="9"/>
      <c r="AQ900" s="9"/>
      <c r="AR900" s="9"/>
      <c r="AS900" s="9"/>
      <c r="AT900" s="9"/>
      <c r="AU900" s="9"/>
      <c r="AV900" s="9"/>
      <c r="AW900" s="9"/>
      <c r="AX900" s="9"/>
      <c r="AY900" s="9"/>
      <c r="AZ900" s="9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  <c r="EB900" s="9"/>
      <c r="EC900" s="9"/>
      <c r="ED900" s="9"/>
      <c r="EE900" s="9"/>
      <c r="EF900" s="9"/>
      <c r="EG900" s="9"/>
      <c r="EH900" s="9"/>
      <c r="EI900" s="9"/>
      <c r="EJ900" s="9"/>
      <c r="EK900" s="9"/>
      <c r="EL900" s="9"/>
      <c r="EM900" s="9"/>
      <c r="EN900" s="9"/>
      <c r="EO900" s="9"/>
      <c r="EP900" s="9"/>
      <c r="EQ900" s="9"/>
    </row>
    <row r="901" spans="1:147" ht="18.75">
      <c r="A901" s="58"/>
      <c r="B901" s="31"/>
      <c r="C901" s="91"/>
      <c r="D901" s="32"/>
      <c r="E901" s="153">
        <v>11498269</v>
      </c>
      <c r="F901" s="154"/>
      <c r="G901" s="155" t="s">
        <v>5668</v>
      </c>
      <c r="H901" s="155" t="s">
        <v>5666</v>
      </c>
      <c r="I901" s="155" t="s">
        <v>5667</v>
      </c>
      <c r="J901" s="156">
        <v>455492</v>
      </c>
      <c r="K901" s="154"/>
      <c r="L901" s="154"/>
      <c r="M901" s="156" t="s">
        <v>2778</v>
      </c>
      <c r="N901" s="157">
        <v>38</v>
      </c>
      <c r="O901" s="160">
        <v>6.3</v>
      </c>
      <c r="P901" s="158">
        <v>42439</v>
      </c>
      <c r="Q901" s="155"/>
      <c r="R901" s="156" t="s">
        <v>4463</v>
      </c>
      <c r="S901" s="156" t="s">
        <v>5687</v>
      </c>
      <c r="T901" s="156" t="s">
        <v>1863</v>
      </c>
      <c r="U901" s="156" t="s">
        <v>907</v>
      </c>
      <c r="V901" s="157" t="s">
        <v>5698</v>
      </c>
      <c r="X901" s="42"/>
      <c r="Y901" s="43"/>
      <c r="Z901" s="42"/>
      <c r="AA901" s="7"/>
      <c r="AB901" s="5"/>
      <c r="AC901" s="7"/>
      <c r="AD901" s="7"/>
      <c r="AE901" s="7"/>
      <c r="AF901" s="35"/>
      <c r="AG901" s="7"/>
      <c r="AH901" s="5"/>
      <c r="AI901" s="9"/>
      <c r="AJ901" s="9"/>
      <c r="AK901" s="9"/>
      <c r="AL901" s="5"/>
      <c r="AM901" s="9"/>
      <c r="AN901" s="9"/>
      <c r="AO901" s="9"/>
      <c r="AP901" s="9"/>
      <c r="AQ901" s="9"/>
      <c r="AR901" s="9"/>
      <c r="AS901" s="9"/>
      <c r="AT901" s="9"/>
      <c r="AU901" s="9"/>
      <c r="AV901" s="9"/>
      <c r="AW901" s="9"/>
      <c r="AX901" s="9"/>
      <c r="AY901" s="9"/>
      <c r="AZ901" s="9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  <c r="EB901" s="9"/>
      <c r="EC901" s="9"/>
      <c r="ED901" s="9"/>
      <c r="EE901" s="9"/>
      <c r="EF901" s="9"/>
      <c r="EG901" s="9"/>
      <c r="EH901" s="9"/>
      <c r="EI901" s="9"/>
      <c r="EJ901" s="9"/>
      <c r="EK901" s="9"/>
      <c r="EL901" s="9"/>
      <c r="EM901" s="9"/>
      <c r="EN901" s="9"/>
      <c r="EO901" s="9"/>
      <c r="EP901" s="9"/>
      <c r="EQ901" s="9"/>
    </row>
    <row r="902" spans="2:147" ht="18.75">
      <c r="B902" s="13"/>
      <c r="C902" s="31"/>
      <c r="D902" s="32"/>
      <c r="E902" s="153">
        <v>11439812</v>
      </c>
      <c r="F902" s="154"/>
      <c r="G902" s="155" t="s">
        <v>5753</v>
      </c>
      <c r="H902" s="154" t="s">
        <v>5754</v>
      </c>
      <c r="I902" s="155" t="s">
        <v>5755</v>
      </c>
      <c r="J902" s="156">
        <v>5304889</v>
      </c>
      <c r="K902" s="154"/>
      <c r="L902" s="154"/>
      <c r="M902" s="156" t="s">
        <v>2778</v>
      </c>
      <c r="N902" s="157">
        <v>18</v>
      </c>
      <c r="O902" s="163">
        <v>3.43</v>
      </c>
      <c r="P902" s="158">
        <v>42310</v>
      </c>
      <c r="Q902" s="155"/>
      <c r="R902" s="156" t="s">
        <v>4463</v>
      </c>
      <c r="S902" s="156" t="s">
        <v>5167</v>
      </c>
      <c r="T902" s="156" t="s">
        <v>1863</v>
      </c>
      <c r="U902" s="156" t="s">
        <v>907</v>
      </c>
      <c r="V902" s="164" t="s">
        <v>5699</v>
      </c>
      <c r="X902" s="42"/>
      <c r="Y902" s="43"/>
      <c r="Z902" s="42"/>
      <c r="AA902" s="7"/>
      <c r="AB902" s="5"/>
      <c r="AC902" s="7"/>
      <c r="AD902" s="7"/>
      <c r="AE902" s="7"/>
      <c r="AF902" s="35"/>
      <c r="AG902" s="7"/>
      <c r="AH902" s="5"/>
      <c r="AI902" s="9"/>
      <c r="AJ902" s="9"/>
      <c r="AK902" s="9"/>
      <c r="AL902" s="5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</row>
    <row r="903" spans="2:147" ht="18.75">
      <c r="B903" s="13"/>
      <c r="C903" s="31"/>
      <c r="D903" s="32"/>
      <c r="E903" s="58">
        <v>306904</v>
      </c>
      <c r="G903" s="58" t="s">
        <v>1463</v>
      </c>
      <c r="H903" s="58" t="s">
        <v>458</v>
      </c>
      <c r="I903" s="58" t="s">
        <v>758</v>
      </c>
      <c r="J903" s="91">
        <v>3272084</v>
      </c>
      <c r="K903" s="91"/>
      <c r="L903" s="58" t="s">
        <v>758</v>
      </c>
      <c r="M903" s="91">
        <v>78745</v>
      </c>
      <c r="N903" s="91">
        <v>196</v>
      </c>
      <c r="O903" s="98">
        <v>6.5</v>
      </c>
      <c r="P903" s="112">
        <v>39016</v>
      </c>
      <c r="Q903" s="112">
        <v>39317</v>
      </c>
      <c r="R903" s="91" t="s">
        <v>4328</v>
      </c>
      <c r="S903" s="91" t="s">
        <v>756</v>
      </c>
      <c r="T903" s="91" t="s">
        <v>757</v>
      </c>
      <c r="U903" s="31" t="s">
        <v>3304</v>
      </c>
      <c r="V903" s="31" t="s">
        <v>4325</v>
      </c>
      <c r="X903" s="42"/>
      <c r="Y903" s="43"/>
      <c r="Z903" s="42"/>
      <c r="AA903" s="7"/>
      <c r="AB903" s="5"/>
      <c r="AC903" s="7"/>
      <c r="AD903" s="7"/>
      <c r="AE903" s="7"/>
      <c r="AF903" s="35"/>
      <c r="AG903" s="7"/>
      <c r="AH903" s="5"/>
      <c r="AI903" s="9"/>
      <c r="AJ903" s="9"/>
      <c r="AK903" s="9"/>
      <c r="AL903" s="5"/>
      <c r="AM903" s="9"/>
      <c r="AN903" s="9"/>
      <c r="AO903" s="9"/>
      <c r="AP903" s="9"/>
      <c r="AQ903" s="9"/>
      <c r="AR903" s="9"/>
      <c r="AS903" s="9"/>
      <c r="AT903" s="9"/>
      <c r="AU903" s="9"/>
      <c r="AV903" s="9"/>
      <c r="AW903" s="9"/>
      <c r="AX903" s="9"/>
      <c r="AY903" s="9"/>
      <c r="AZ903" s="9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  <c r="EB903" s="9"/>
      <c r="EC903" s="9"/>
      <c r="ED903" s="9"/>
      <c r="EE903" s="9"/>
      <c r="EF903" s="9"/>
      <c r="EG903" s="9"/>
      <c r="EH903" s="9"/>
      <c r="EI903" s="9"/>
      <c r="EJ903" s="9"/>
      <c r="EK903" s="9"/>
      <c r="EL903" s="9"/>
      <c r="EM903" s="9"/>
      <c r="EN903" s="9"/>
      <c r="EO903" s="9"/>
      <c r="EP903" s="9"/>
      <c r="EQ903" s="9"/>
    </row>
    <row r="904" spans="2:147" ht="18.75">
      <c r="B904" s="13"/>
      <c r="C904" s="31"/>
      <c r="D904" s="32"/>
      <c r="E904" s="124">
        <v>11045124</v>
      </c>
      <c r="F904" s="13"/>
      <c r="G904" s="125" t="s">
        <v>4833</v>
      </c>
      <c r="H904" s="125" t="s">
        <v>4832</v>
      </c>
      <c r="I904" s="125" t="s">
        <v>4834</v>
      </c>
      <c r="J904" s="126">
        <v>3093734</v>
      </c>
      <c r="K904" s="125"/>
      <c r="M904" s="126" t="s">
        <v>3923</v>
      </c>
      <c r="N904" s="31">
        <v>116</v>
      </c>
      <c r="O904" s="130">
        <v>17.95</v>
      </c>
      <c r="P904" s="127">
        <v>41583</v>
      </c>
      <c r="Q904" s="127">
        <v>41957</v>
      </c>
      <c r="R904" s="126" t="s">
        <v>4795</v>
      </c>
      <c r="S904" s="126" t="s">
        <v>4882</v>
      </c>
      <c r="T904" s="126" t="s">
        <v>2225</v>
      </c>
      <c r="U904" s="31" t="s">
        <v>906</v>
      </c>
      <c r="V904" s="31" t="s">
        <v>4919</v>
      </c>
      <c r="X904" s="42"/>
      <c r="Y904" s="43"/>
      <c r="Z904" s="42"/>
      <c r="AA904" s="7"/>
      <c r="AB904" s="5"/>
      <c r="AC904" s="7"/>
      <c r="AD904" s="7"/>
      <c r="AE904" s="7"/>
      <c r="AF904" s="35"/>
      <c r="AG904" s="7"/>
      <c r="AH904" s="5"/>
      <c r="AI904" s="9"/>
      <c r="AJ904" s="9"/>
      <c r="AK904" s="9"/>
      <c r="AL904" s="5"/>
      <c r="AM904" s="9"/>
      <c r="AN904" s="9"/>
      <c r="AO904" s="9"/>
      <c r="AP904" s="9"/>
      <c r="AQ904" s="9"/>
      <c r="AR904" s="9"/>
      <c r="AS904" s="9"/>
      <c r="AT904" s="9"/>
      <c r="AU904" s="9"/>
      <c r="AV904" s="9"/>
      <c r="AW904" s="9"/>
      <c r="AX904" s="9"/>
      <c r="AY904" s="9"/>
      <c r="AZ904" s="9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  <c r="EB904" s="9"/>
      <c r="EC904" s="9"/>
      <c r="ED904" s="9"/>
      <c r="EE904" s="9"/>
      <c r="EF904" s="9"/>
      <c r="EG904" s="9"/>
      <c r="EH904" s="9"/>
      <c r="EI904" s="9"/>
      <c r="EJ904" s="9"/>
      <c r="EK904" s="9"/>
      <c r="EL904" s="9"/>
      <c r="EM904" s="9"/>
      <c r="EN904" s="9"/>
      <c r="EO904" s="9"/>
      <c r="EP904" s="9"/>
      <c r="EQ904" s="9"/>
    </row>
    <row r="905" spans="2:147" ht="18.75">
      <c r="B905" s="13"/>
      <c r="C905" s="31"/>
      <c r="D905" s="32"/>
      <c r="E905" s="58">
        <v>291989</v>
      </c>
      <c r="G905" s="54" t="s">
        <v>920</v>
      </c>
      <c r="H905" s="54" t="s">
        <v>6</v>
      </c>
      <c r="I905" s="54" t="s">
        <v>921</v>
      </c>
      <c r="J905" s="91"/>
      <c r="K905" s="91"/>
      <c r="L905" s="54" t="s">
        <v>1687</v>
      </c>
      <c r="M905" s="31">
        <v>78745</v>
      </c>
      <c r="N905" s="91">
        <v>46</v>
      </c>
      <c r="O905" s="98">
        <v>3.32</v>
      </c>
      <c r="P905" s="57">
        <v>38791</v>
      </c>
      <c r="Q905" s="57">
        <v>39055</v>
      </c>
      <c r="R905" s="46" t="s">
        <v>596</v>
      </c>
      <c r="S905" s="92" t="s">
        <v>3150</v>
      </c>
      <c r="T905" s="84" t="s">
        <v>3151</v>
      </c>
      <c r="U905" s="31" t="s">
        <v>554</v>
      </c>
      <c r="V905" s="31" t="s">
        <v>1948</v>
      </c>
      <c r="X905" s="42"/>
      <c r="Y905" s="43"/>
      <c r="Z905" s="42"/>
      <c r="AA905" s="7"/>
      <c r="AB905" s="5"/>
      <c r="AC905" s="7"/>
      <c r="AD905" s="7"/>
      <c r="AE905" s="7"/>
      <c r="AF905" s="35"/>
      <c r="AG905" s="7"/>
      <c r="AH905" s="5"/>
      <c r="AI905" s="9"/>
      <c r="AJ905" s="9"/>
      <c r="AK905" s="9"/>
      <c r="AL905" s="5"/>
      <c r="AM905" s="9"/>
      <c r="AN905" s="9"/>
      <c r="AO905" s="9"/>
      <c r="AP905" s="9"/>
      <c r="AQ905" s="9"/>
      <c r="AR905" s="9"/>
      <c r="AS905" s="9"/>
      <c r="AT905" s="9"/>
      <c r="AU905" s="9"/>
      <c r="AV905" s="9"/>
      <c r="AW905" s="9"/>
      <c r="AX905" s="9"/>
      <c r="AY905" s="9"/>
      <c r="AZ905" s="9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  <c r="EB905" s="9"/>
      <c r="EC905" s="9"/>
      <c r="ED905" s="9"/>
      <c r="EE905" s="9"/>
      <c r="EF905" s="9"/>
      <c r="EG905" s="9"/>
      <c r="EH905" s="9"/>
      <c r="EI905" s="9"/>
      <c r="EJ905" s="9"/>
      <c r="EK905" s="9"/>
      <c r="EL905" s="9"/>
      <c r="EM905" s="9"/>
      <c r="EN905" s="9"/>
      <c r="EO905" s="9"/>
      <c r="EP905" s="9"/>
      <c r="EQ905" s="9"/>
    </row>
    <row r="906" spans="2:147" ht="18.75">
      <c r="B906" s="13"/>
      <c r="C906" s="31"/>
      <c r="D906" s="32"/>
      <c r="E906" s="124">
        <v>11282865</v>
      </c>
      <c r="F906" s="13"/>
      <c r="G906" s="125" t="s">
        <v>5316</v>
      </c>
      <c r="H906" s="125" t="s">
        <v>5318</v>
      </c>
      <c r="I906" s="125" t="s">
        <v>5317</v>
      </c>
      <c r="J906" s="125">
        <v>5121009</v>
      </c>
      <c r="K906" s="13"/>
      <c r="M906" s="126" t="s">
        <v>546</v>
      </c>
      <c r="N906" s="31">
        <v>60</v>
      </c>
      <c r="O906" s="130">
        <v>9.5065</v>
      </c>
      <c r="P906" s="127">
        <v>42030</v>
      </c>
      <c r="Q906" s="127">
        <v>42450</v>
      </c>
      <c r="R906" s="126" t="s">
        <v>1871</v>
      </c>
      <c r="S906" s="126" t="s">
        <v>5360</v>
      </c>
      <c r="T906" s="126" t="s">
        <v>5361</v>
      </c>
      <c r="U906" s="92" t="s">
        <v>906</v>
      </c>
      <c r="V906" s="31" t="s">
        <v>5386</v>
      </c>
      <c r="X906" s="42"/>
      <c r="Y906" s="43"/>
      <c r="Z906" s="42"/>
      <c r="AA906" s="7"/>
      <c r="AB906" s="5"/>
      <c r="AC906" s="7"/>
      <c r="AD906" s="7"/>
      <c r="AE906" s="7"/>
      <c r="AF906" s="35"/>
      <c r="AG906" s="7"/>
      <c r="AH906" s="5"/>
      <c r="AI906" s="9"/>
      <c r="AJ906" s="9"/>
      <c r="AK906" s="9"/>
      <c r="AL906" s="5"/>
      <c r="AM906" s="9"/>
      <c r="AN906" s="9"/>
      <c r="AO906" s="9"/>
      <c r="AP906" s="9"/>
      <c r="AQ906" s="9"/>
      <c r="AR906" s="9"/>
      <c r="AS906" s="9"/>
      <c r="AT906" s="9"/>
      <c r="AU906" s="9"/>
      <c r="AV906" s="9"/>
      <c r="AW906" s="9"/>
      <c r="AX906" s="9"/>
      <c r="AY906" s="9"/>
      <c r="AZ906" s="9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  <c r="EB906" s="9"/>
      <c r="EC906" s="9"/>
      <c r="ED906" s="9"/>
      <c r="EE906" s="9"/>
      <c r="EF906" s="9"/>
      <c r="EG906" s="9"/>
      <c r="EH906" s="9"/>
      <c r="EI906" s="9"/>
      <c r="EJ906" s="9"/>
      <c r="EK906" s="9"/>
      <c r="EL906" s="9"/>
      <c r="EM906" s="9"/>
      <c r="EN906" s="9"/>
      <c r="EO906" s="9"/>
      <c r="EP906" s="9"/>
      <c r="EQ906" s="9"/>
    </row>
    <row r="907" spans="2:147" ht="18.75">
      <c r="B907" s="13"/>
      <c r="C907" s="31"/>
      <c r="D907" s="32"/>
      <c r="G907" s="13" t="s">
        <v>962</v>
      </c>
      <c r="H907" s="13" t="s">
        <v>963</v>
      </c>
      <c r="I907" s="13" t="s">
        <v>964</v>
      </c>
      <c r="L907" s="13" t="s">
        <v>2621</v>
      </c>
      <c r="M907" s="31">
        <v>78750</v>
      </c>
      <c r="N907" s="40">
        <v>224</v>
      </c>
      <c r="O907" s="51">
        <v>19.3</v>
      </c>
      <c r="P907" s="30">
        <v>35040</v>
      </c>
      <c r="Q907" s="30">
        <v>35171</v>
      </c>
      <c r="R907" s="30"/>
      <c r="S907" s="31" t="s">
        <v>965</v>
      </c>
      <c r="T907" s="31" t="s">
        <v>966</v>
      </c>
      <c r="U907" s="31" t="s">
        <v>3304</v>
      </c>
      <c r="V907" s="31" t="s">
        <v>3520</v>
      </c>
      <c r="X907" s="42"/>
      <c r="Y907" s="43"/>
      <c r="Z907" s="42"/>
      <c r="AA907" s="7"/>
      <c r="AB907" s="5"/>
      <c r="AC907" s="7"/>
      <c r="AD907" s="7"/>
      <c r="AE907" s="7"/>
      <c r="AF907" s="35"/>
      <c r="AG907" s="7"/>
      <c r="AH907" s="5"/>
      <c r="AI907" s="9"/>
      <c r="AJ907" s="9"/>
      <c r="AK907" s="9"/>
      <c r="AL907" s="5"/>
      <c r="AM907" s="9"/>
      <c r="AN907" s="9"/>
      <c r="AO907" s="9"/>
      <c r="AP907" s="9"/>
      <c r="AQ907" s="9"/>
      <c r="AR907" s="9"/>
      <c r="AS907" s="9"/>
      <c r="AT907" s="9"/>
      <c r="AU907" s="9"/>
      <c r="AV907" s="9"/>
      <c r="AW907" s="9"/>
      <c r="AX907" s="9"/>
      <c r="AY907" s="9"/>
      <c r="AZ907" s="9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  <c r="EB907" s="9"/>
      <c r="EC907" s="9"/>
      <c r="ED907" s="9"/>
      <c r="EE907" s="9"/>
      <c r="EF907" s="9"/>
      <c r="EG907" s="9"/>
      <c r="EH907" s="9"/>
      <c r="EI907" s="9"/>
      <c r="EJ907" s="9"/>
      <c r="EK907" s="9"/>
      <c r="EL907" s="9"/>
      <c r="EM907" s="9"/>
      <c r="EN907" s="9"/>
      <c r="EO907" s="9"/>
      <c r="EP907" s="9"/>
      <c r="EQ907" s="9"/>
    </row>
    <row r="908" spans="2:147" ht="18.75">
      <c r="B908" s="13"/>
      <c r="C908" s="31"/>
      <c r="D908" s="32"/>
      <c r="E908" s="124">
        <v>11144506</v>
      </c>
      <c r="F908" s="13"/>
      <c r="G908" s="125" t="s">
        <v>5043</v>
      </c>
      <c r="H908" s="125" t="s">
        <v>5041</v>
      </c>
      <c r="I908" s="125" t="s">
        <v>5042</v>
      </c>
      <c r="J908" s="126">
        <v>594938</v>
      </c>
      <c r="K908" s="13"/>
      <c r="M908" s="126" t="s">
        <v>532</v>
      </c>
      <c r="N908" s="31">
        <v>27</v>
      </c>
      <c r="O908" s="130">
        <v>0.458</v>
      </c>
      <c r="P908" s="127">
        <v>41767</v>
      </c>
      <c r="Q908" s="127">
        <v>42276</v>
      </c>
      <c r="R908" s="31" t="s">
        <v>4889</v>
      </c>
      <c r="S908" s="126" t="s">
        <v>5070</v>
      </c>
      <c r="T908" s="126" t="s">
        <v>2122</v>
      </c>
      <c r="U908" s="126" t="s">
        <v>906</v>
      </c>
      <c r="V908" s="31" t="s">
        <v>5091</v>
      </c>
      <c r="X908" s="42"/>
      <c r="Y908" s="43"/>
      <c r="Z908" s="42"/>
      <c r="AA908" s="7"/>
      <c r="AB908" s="5"/>
      <c r="AC908" s="7"/>
      <c r="AD908" s="7"/>
      <c r="AE908" s="7"/>
      <c r="AF908" s="35"/>
      <c r="AG908" s="7"/>
      <c r="AH908" s="5"/>
      <c r="AI908" s="9"/>
      <c r="AJ908" s="9"/>
      <c r="AK908" s="9"/>
      <c r="AL908" s="5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</row>
    <row r="909" spans="2:147" ht="18.75">
      <c r="B909" s="13"/>
      <c r="C909" s="31"/>
      <c r="D909" s="32"/>
      <c r="E909" s="124">
        <v>10625056</v>
      </c>
      <c r="F909" s="13"/>
      <c r="G909" s="125" t="s">
        <v>3965</v>
      </c>
      <c r="H909" s="125" t="s">
        <v>3963</v>
      </c>
      <c r="I909" s="125" t="s">
        <v>3964</v>
      </c>
      <c r="J909" s="126">
        <v>3502756</v>
      </c>
      <c r="K909" s="13"/>
      <c r="M909" s="126" t="s">
        <v>1387</v>
      </c>
      <c r="N909" s="31">
        <v>298</v>
      </c>
      <c r="O909" s="51">
        <v>51.92</v>
      </c>
      <c r="P909" s="127">
        <v>40745</v>
      </c>
      <c r="Q909" s="127">
        <v>41128</v>
      </c>
      <c r="R909" s="31" t="s">
        <v>259</v>
      </c>
      <c r="S909" s="126" t="s">
        <v>2136</v>
      </c>
      <c r="T909" s="126" t="s">
        <v>2123</v>
      </c>
      <c r="U909" s="126" t="s">
        <v>906</v>
      </c>
      <c r="V909" s="31" t="s">
        <v>3106</v>
      </c>
      <c r="X909" s="42"/>
      <c r="Y909" s="43"/>
      <c r="Z909" s="42"/>
      <c r="AA909" s="7"/>
      <c r="AB909" s="5"/>
      <c r="AC909" s="7"/>
      <c r="AD909" s="7"/>
      <c r="AE909" s="7"/>
      <c r="AF909" s="35"/>
      <c r="AG909" s="7"/>
      <c r="AH909" s="5"/>
      <c r="AI909" s="9"/>
      <c r="AJ909" s="9"/>
      <c r="AK909" s="9"/>
      <c r="AL909" s="5"/>
      <c r="AM909" s="9"/>
      <c r="AN909" s="9"/>
      <c r="AO909" s="9"/>
      <c r="AP909" s="9"/>
      <c r="AQ909" s="9"/>
      <c r="AR909" s="9"/>
      <c r="AS909" s="9"/>
      <c r="AT909" s="9"/>
      <c r="AU909" s="9"/>
      <c r="AV909" s="9"/>
      <c r="AW909" s="9"/>
      <c r="AX909" s="9"/>
      <c r="AY909" s="9"/>
      <c r="AZ909" s="9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  <c r="EB909" s="9"/>
      <c r="EC909" s="9"/>
      <c r="ED909" s="9"/>
      <c r="EE909" s="9"/>
      <c r="EF909" s="9"/>
      <c r="EG909" s="9"/>
      <c r="EH909" s="9"/>
      <c r="EI909" s="9"/>
      <c r="EJ909" s="9"/>
      <c r="EK909" s="9"/>
      <c r="EL909" s="9"/>
      <c r="EM909" s="9"/>
      <c r="EN909" s="9"/>
      <c r="EO909" s="9"/>
      <c r="EP909" s="9"/>
      <c r="EQ909" s="9"/>
    </row>
    <row r="910" spans="2:147" ht="18.75">
      <c r="B910" s="13"/>
      <c r="C910" s="31"/>
      <c r="D910" s="32"/>
      <c r="E910" s="124">
        <v>10770256</v>
      </c>
      <c r="F910" s="13"/>
      <c r="G910" s="125" t="s">
        <v>4423</v>
      </c>
      <c r="H910" s="125" t="s">
        <v>4448</v>
      </c>
      <c r="I910" s="125" t="s">
        <v>4424</v>
      </c>
      <c r="J910" s="126">
        <v>3774494</v>
      </c>
      <c r="K910" s="125"/>
      <c r="M910" s="126" t="s">
        <v>1387</v>
      </c>
      <c r="N910" s="31">
        <v>55</v>
      </c>
      <c r="O910" s="130">
        <v>24.39</v>
      </c>
      <c r="P910" s="127">
        <v>41051</v>
      </c>
      <c r="Q910" s="127">
        <v>41418</v>
      </c>
      <c r="R910" s="31" t="s">
        <v>4076</v>
      </c>
      <c r="S910" s="126" t="s">
        <v>4449</v>
      </c>
      <c r="T910" s="126" t="s">
        <v>2329</v>
      </c>
      <c r="U910" s="126" t="s">
        <v>906</v>
      </c>
      <c r="V910" s="31" t="s">
        <v>4464</v>
      </c>
      <c r="X910" s="42"/>
      <c r="Y910" s="43"/>
      <c r="Z910" s="42"/>
      <c r="AA910" s="7"/>
      <c r="AB910" s="5"/>
      <c r="AC910" s="7"/>
      <c r="AD910" s="7"/>
      <c r="AE910" s="7"/>
      <c r="AF910" s="35"/>
      <c r="AG910" s="7"/>
      <c r="AH910" s="5"/>
      <c r="AI910" s="9"/>
      <c r="AJ910" s="9"/>
      <c r="AK910" s="9"/>
      <c r="AL910" s="5"/>
      <c r="AM910" s="9"/>
      <c r="AN910" s="9"/>
      <c r="AO910" s="9"/>
      <c r="AP910" s="9"/>
      <c r="AQ910" s="9"/>
      <c r="AR910" s="9"/>
      <c r="AS910" s="9"/>
      <c r="AT910" s="9"/>
      <c r="AU910" s="9"/>
      <c r="AV910" s="9"/>
      <c r="AW910" s="9"/>
      <c r="AX910" s="9"/>
      <c r="AY910" s="9"/>
      <c r="AZ910" s="9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  <c r="EB910" s="9"/>
      <c r="EC910" s="9"/>
      <c r="ED910" s="9"/>
      <c r="EE910" s="9"/>
      <c r="EF910" s="9"/>
      <c r="EG910" s="9"/>
      <c r="EH910" s="9"/>
      <c r="EI910" s="9"/>
      <c r="EJ910" s="9"/>
      <c r="EK910" s="9"/>
      <c r="EL910" s="9"/>
      <c r="EM910" s="9"/>
      <c r="EN910" s="9"/>
      <c r="EO910" s="9"/>
      <c r="EP910" s="9"/>
      <c r="EQ910" s="9"/>
    </row>
    <row r="911" spans="2:147" ht="18.75">
      <c r="B911" s="13"/>
      <c r="C911" s="31"/>
      <c r="D911" s="32"/>
      <c r="E911" s="124">
        <v>10565571</v>
      </c>
      <c r="F911" s="13"/>
      <c r="G911" s="125" t="s">
        <v>3239</v>
      </c>
      <c r="H911" s="125" t="s">
        <v>3728</v>
      </c>
      <c r="I911" s="125" t="s">
        <v>3238</v>
      </c>
      <c r="J911" s="126">
        <v>3503920</v>
      </c>
      <c r="K911" s="13"/>
      <c r="M911" s="126" t="s">
        <v>1387</v>
      </c>
      <c r="N911" s="31">
        <v>20</v>
      </c>
      <c r="O911" s="130">
        <v>16.38</v>
      </c>
      <c r="P911" s="127">
        <v>40630</v>
      </c>
      <c r="Q911" s="127">
        <v>41045</v>
      </c>
      <c r="R911" s="31" t="s">
        <v>4076</v>
      </c>
      <c r="S911" s="126" t="s">
        <v>3729</v>
      </c>
      <c r="T911" s="126" t="s">
        <v>3730</v>
      </c>
      <c r="U911" s="126" t="s">
        <v>906</v>
      </c>
      <c r="V911" s="31" t="s">
        <v>2556</v>
      </c>
      <c r="X911" s="42"/>
      <c r="Y911" s="43"/>
      <c r="Z911" s="42"/>
      <c r="AA911" s="7"/>
      <c r="AB911" s="5"/>
      <c r="AC911" s="7"/>
      <c r="AD911" s="7"/>
      <c r="AE911" s="7"/>
      <c r="AF911" s="35"/>
      <c r="AG911" s="7"/>
      <c r="AH911" s="5"/>
      <c r="AI911" s="9"/>
      <c r="AJ911" s="9"/>
      <c r="AK911" s="9"/>
      <c r="AL911" s="5"/>
      <c r="AM911" s="9"/>
      <c r="AN911" s="9"/>
      <c r="AO911" s="9"/>
      <c r="AP911" s="9"/>
      <c r="AQ911" s="9"/>
      <c r="AR911" s="9"/>
      <c r="AS911" s="9"/>
      <c r="AT911" s="9"/>
      <c r="AU911" s="9"/>
      <c r="AV911" s="9"/>
      <c r="AW911" s="9"/>
      <c r="AX911" s="9"/>
      <c r="AY911" s="9"/>
      <c r="AZ911" s="9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  <c r="EB911" s="9"/>
      <c r="EC911" s="9"/>
      <c r="ED911" s="9"/>
      <c r="EE911" s="9"/>
      <c r="EF911" s="9"/>
      <c r="EG911" s="9"/>
      <c r="EH911" s="9"/>
      <c r="EI911" s="9"/>
      <c r="EJ911" s="9"/>
      <c r="EK911" s="9"/>
      <c r="EL911" s="9"/>
      <c r="EM911" s="9"/>
      <c r="EN911" s="9"/>
      <c r="EO911" s="9"/>
      <c r="EP911" s="9"/>
      <c r="EQ911" s="9"/>
    </row>
    <row r="912" spans="2:147" ht="18.75">
      <c r="B912" s="13"/>
      <c r="C912" s="31"/>
      <c r="D912" s="32"/>
      <c r="E912" s="124">
        <v>10792165</v>
      </c>
      <c r="F912" s="13"/>
      <c r="G912" s="125" t="s">
        <v>4451</v>
      </c>
      <c r="H912" s="125" t="s">
        <v>4452</v>
      </c>
      <c r="I912" s="125" t="s">
        <v>4453</v>
      </c>
      <c r="J912" s="126">
        <v>3071141</v>
      </c>
      <c r="K912" s="125"/>
      <c r="M912" s="126" t="s">
        <v>1387</v>
      </c>
      <c r="N912" s="31">
        <v>246</v>
      </c>
      <c r="O912" s="130">
        <v>59.3</v>
      </c>
      <c r="P912" s="127">
        <v>41093</v>
      </c>
      <c r="Q912" s="127">
        <v>41611</v>
      </c>
      <c r="R912" s="31" t="s">
        <v>4463</v>
      </c>
      <c r="S912" s="126" t="s">
        <v>3075</v>
      </c>
      <c r="T912" s="126" t="s">
        <v>2223</v>
      </c>
      <c r="U912" s="31" t="s">
        <v>906</v>
      </c>
      <c r="V912" s="31" t="s">
        <v>4464</v>
      </c>
      <c r="X912" s="42"/>
      <c r="Y912" s="43"/>
      <c r="Z912" s="42"/>
      <c r="AA912" s="7"/>
      <c r="AB912" s="5"/>
      <c r="AC912" s="7"/>
      <c r="AD912" s="7"/>
      <c r="AE912" s="7"/>
      <c r="AF912" s="35"/>
      <c r="AG912" s="7"/>
      <c r="AH912" s="5"/>
      <c r="AI912" s="9"/>
      <c r="AJ912" s="9"/>
      <c r="AK912" s="9"/>
      <c r="AL912" s="5"/>
      <c r="AM912" s="9"/>
      <c r="AN912" s="9"/>
      <c r="AO912" s="9"/>
      <c r="AP912" s="9"/>
      <c r="AQ912" s="9"/>
      <c r="AR912" s="9"/>
      <c r="AS912" s="9"/>
      <c r="AT912" s="9"/>
      <c r="AU912" s="9"/>
      <c r="AV912" s="9"/>
      <c r="AW912" s="9"/>
      <c r="AX912" s="9"/>
      <c r="AY912" s="9"/>
      <c r="AZ912" s="9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  <c r="EB912" s="9"/>
      <c r="EC912" s="9"/>
      <c r="ED912" s="9"/>
      <c r="EE912" s="9"/>
      <c r="EF912" s="9"/>
      <c r="EG912" s="9"/>
      <c r="EH912" s="9"/>
      <c r="EI912" s="9"/>
      <c r="EJ912" s="9"/>
      <c r="EK912" s="9"/>
      <c r="EL912" s="9"/>
      <c r="EM912" s="9"/>
      <c r="EN912" s="9"/>
      <c r="EO912" s="9"/>
      <c r="EP912" s="9"/>
      <c r="EQ912" s="9"/>
    </row>
    <row r="913" spans="2:147" ht="18.75">
      <c r="B913" s="13"/>
      <c r="C913" s="31"/>
      <c r="D913" s="32"/>
      <c r="E913" s="153">
        <v>11505278</v>
      </c>
      <c r="F913" s="154"/>
      <c r="G913" s="155" t="s">
        <v>5641</v>
      </c>
      <c r="H913" s="155" t="s">
        <v>5639</v>
      </c>
      <c r="I913" s="155" t="s">
        <v>5640</v>
      </c>
      <c r="J913" s="156">
        <v>5001634</v>
      </c>
      <c r="K913" s="154"/>
      <c r="L913" s="154"/>
      <c r="M913" s="156" t="s">
        <v>1387</v>
      </c>
      <c r="N913" s="157">
        <v>246</v>
      </c>
      <c r="O913" s="160">
        <v>59.36</v>
      </c>
      <c r="P913" s="158">
        <v>42453</v>
      </c>
      <c r="Q913" s="155"/>
      <c r="R913" s="156" t="s">
        <v>4463</v>
      </c>
      <c r="S913" s="156" t="s">
        <v>5691</v>
      </c>
      <c r="T913" s="156" t="s">
        <v>2223</v>
      </c>
      <c r="U913" s="156" t="s">
        <v>907</v>
      </c>
      <c r="V913" s="157" t="s">
        <v>5698</v>
      </c>
      <c r="X913" s="42"/>
      <c r="Y913" s="43"/>
      <c r="Z913" s="42"/>
      <c r="AA913" s="7"/>
      <c r="AB913" s="5"/>
      <c r="AC913" s="7"/>
      <c r="AD913" s="7"/>
      <c r="AE913" s="7"/>
      <c r="AF913" s="35"/>
      <c r="AG913" s="7"/>
      <c r="AH913" s="5"/>
      <c r="AI913" s="9"/>
      <c r="AJ913" s="9"/>
      <c r="AK913" s="9"/>
      <c r="AL913" s="5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</row>
    <row r="914" spans="2:147" ht="18.75">
      <c r="B914" s="13"/>
      <c r="C914" s="31"/>
      <c r="D914" s="32"/>
      <c r="G914" s="13" t="s">
        <v>2882</v>
      </c>
      <c r="H914" s="13" t="s">
        <v>2500</v>
      </c>
      <c r="I914" s="13" t="s">
        <v>2883</v>
      </c>
      <c r="L914" s="13" t="s">
        <v>1881</v>
      </c>
      <c r="M914" s="7">
        <v>78741</v>
      </c>
      <c r="N914" s="40">
        <v>192</v>
      </c>
      <c r="O914" s="51">
        <v>22.34</v>
      </c>
      <c r="P914" s="30">
        <v>36182</v>
      </c>
      <c r="Q914" s="30">
        <v>36325</v>
      </c>
      <c r="R914" s="30"/>
      <c r="S914" s="31" t="s">
        <v>3768</v>
      </c>
      <c r="T914" s="31" t="s">
        <v>3769</v>
      </c>
      <c r="U914" s="31" t="s">
        <v>3304</v>
      </c>
      <c r="V914" s="31" t="s">
        <v>2822</v>
      </c>
      <c r="X914" s="42"/>
      <c r="Y914" s="43"/>
      <c r="Z914" s="42"/>
      <c r="AA914" s="7"/>
      <c r="AB914" s="5"/>
      <c r="AC914" s="7"/>
      <c r="AD914" s="7"/>
      <c r="AE914" s="7"/>
      <c r="AF914" s="35"/>
      <c r="AG914" s="7"/>
      <c r="AH914" s="5"/>
      <c r="AI914" s="9"/>
      <c r="AJ914" s="9"/>
      <c r="AK914" s="9"/>
      <c r="AL914" s="5"/>
      <c r="AM914" s="9"/>
      <c r="AN914" s="9"/>
      <c r="AO914" s="9"/>
      <c r="AP914" s="9"/>
      <c r="AQ914" s="9"/>
      <c r="AR914" s="9"/>
      <c r="AS914" s="9"/>
      <c r="AT914" s="9"/>
      <c r="AU914" s="9"/>
      <c r="AV914" s="9"/>
      <c r="AW914" s="9"/>
      <c r="AX914" s="9"/>
      <c r="AY914" s="9"/>
      <c r="AZ914" s="9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  <c r="EB914" s="9"/>
      <c r="EC914" s="9"/>
      <c r="ED914" s="9"/>
      <c r="EE914" s="9"/>
      <c r="EF914" s="9"/>
      <c r="EG914" s="9"/>
      <c r="EH914" s="9"/>
      <c r="EI914" s="9"/>
      <c r="EJ914" s="9"/>
      <c r="EK914" s="9"/>
      <c r="EL914" s="9"/>
      <c r="EM914" s="9"/>
      <c r="EN914" s="9"/>
      <c r="EO914" s="9"/>
      <c r="EP914" s="9"/>
      <c r="EQ914" s="9"/>
    </row>
    <row r="915" spans="2:147" ht="18.75">
      <c r="B915" s="13"/>
      <c r="C915" s="31"/>
      <c r="D915" s="32"/>
      <c r="E915" s="124">
        <v>10944404</v>
      </c>
      <c r="F915" s="13"/>
      <c r="G915" s="13" t="s">
        <v>4711</v>
      </c>
      <c r="H915" s="125" t="s">
        <v>5093</v>
      </c>
      <c r="I915" s="13" t="s">
        <v>3998</v>
      </c>
      <c r="J915" s="126">
        <v>3065672</v>
      </c>
      <c r="K915" s="13"/>
      <c r="M915" s="126">
        <v>78744</v>
      </c>
      <c r="N915" s="4">
        <v>512</v>
      </c>
      <c r="O915" s="51">
        <v>22.73</v>
      </c>
      <c r="P915" s="127">
        <v>41400</v>
      </c>
      <c r="Q915" s="194" t="s">
        <v>4989</v>
      </c>
      <c r="R915" s="31" t="s">
        <v>4076</v>
      </c>
      <c r="S915" s="31" t="s">
        <v>4739</v>
      </c>
      <c r="T915" s="31" t="s">
        <v>2224</v>
      </c>
      <c r="U915" s="31" t="s">
        <v>3304</v>
      </c>
      <c r="V915" s="92" t="s">
        <v>4792</v>
      </c>
      <c r="X915" s="42"/>
      <c r="Y915" s="43"/>
      <c r="Z915" s="42"/>
      <c r="AA915" s="7"/>
      <c r="AB915" s="5"/>
      <c r="AC915" s="7"/>
      <c r="AD915" s="7"/>
      <c r="AE915" s="7"/>
      <c r="AF915" s="35"/>
      <c r="AG915" s="7"/>
      <c r="AH915" s="5"/>
      <c r="AI915" s="9"/>
      <c r="AJ915" s="9"/>
      <c r="AK915" s="9"/>
      <c r="AL915" s="5"/>
      <c r="AM915" s="9"/>
      <c r="AN915" s="9"/>
      <c r="AO915" s="9"/>
      <c r="AP915" s="9"/>
      <c r="AQ915" s="9"/>
      <c r="AR915" s="9"/>
      <c r="AS915" s="9"/>
      <c r="AT915" s="9"/>
      <c r="AU915" s="9"/>
      <c r="AV915" s="9"/>
      <c r="AW915" s="9"/>
      <c r="AX915" s="9"/>
      <c r="AY915" s="9"/>
      <c r="AZ915" s="9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  <c r="EB915" s="9"/>
      <c r="EC915" s="9"/>
      <c r="ED915" s="9"/>
      <c r="EE915" s="9"/>
      <c r="EF915" s="9"/>
      <c r="EG915" s="9"/>
      <c r="EH915" s="9"/>
      <c r="EI915" s="9"/>
      <c r="EJ915" s="9"/>
      <c r="EK915" s="9"/>
      <c r="EL915" s="9"/>
      <c r="EM915" s="9"/>
      <c r="EN915" s="9"/>
      <c r="EO915" s="9"/>
      <c r="EP915" s="9"/>
      <c r="EQ915" s="9"/>
    </row>
    <row r="916" spans="2:147" ht="18.75">
      <c r="B916" s="13"/>
      <c r="C916" s="31"/>
      <c r="D916" s="32"/>
      <c r="E916" s="124" t="s">
        <v>5599</v>
      </c>
      <c r="F916" s="13"/>
      <c r="G916" s="125" t="s">
        <v>5580</v>
      </c>
      <c r="H916" s="125" t="s">
        <v>5598</v>
      </c>
      <c r="I916" s="125" t="s">
        <v>5237</v>
      </c>
      <c r="J916" s="126">
        <v>1161451</v>
      </c>
      <c r="K916" s="13"/>
      <c r="M916" s="126" t="s">
        <v>34</v>
      </c>
      <c r="N916" s="31">
        <v>30</v>
      </c>
      <c r="O916" s="130">
        <v>25.7</v>
      </c>
      <c r="P916" s="127">
        <v>41925</v>
      </c>
      <c r="Q916" s="125"/>
      <c r="R916" s="126" t="s">
        <v>5251</v>
      </c>
      <c r="S916" s="126" t="s">
        <v>5269</v>
      </c>
      <c r="T916" s="126" t="s">
        <v>5268</v>
      </c>
      <c r="U916" s="126" t="s">
        <v>554</v>
      </c>
      <c r="V916" s="31" t="s">
        <v>5274</v>
      </c>
      <c r="X916" s="42"/>
      <c r="Y916" s="43"/>
      <c r="Z916" s="42"/>
      <c r="AA916" s="7"/>
      <c r="AB916" s="5"/>
      <c r="AC916" s="7"/>
      <c r="AD916" s="7"/>
      <c r="AE916" s="7"/>
      <c r="AF916" s="35"/>
      <c r="AG916" s="7"/>
      <c r="AH916" s="5"/>
      <c r="AI916" s="9"/>
      <c r="AJ916" s="9"/>
      <c r="AK916" s="9"/>
      <c r="AL916" s="5"/>
      <c r="AM916" s="9"/>
      <c r="AN916" s="9"/>
      <c r="AO916" s="9"/>
      <c r="AP916" s="9"/>
      <c r="AQ916" s="9"/>
      <c r="AR916" s="9"/>
      <c r="AS916" s="9"/>
      <c r="AT916" s="9"/>
      <c r="AU916" s="9"/>
      <c r="AV916" s="9"/>
      <c r="AW916" s="9"/>
      <c r="AX916" s="9"/>
      <c r="AY916" s="9"/>
      <c r="AZ916" s="9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  <c r="EB916" s="9"/>
      <c r="EC916" s="9"/>
      <c r="ED916" s="9"/>
      <c r="EE916" s="9"/>
      <c r="EF916" s="9"/>
      <c r="EG916" s="9"/>
      <c r="EH916" s="9"/>
      <c r="EI916" s="9"/>
      <c r="EJ916" s="9"/>
      <c r="EK916" s="9"/>
      <c r="EL916" s="9"/>
      <c r="EM916" s="9"/>
      <c r="EN916" s="9"/>
      <c r="EO916" s="9"/>
      <c r="EP916" s="9"/>
      <c r="EQ916" s="9"/>
    </row>
    <row r="917" spans="2:147" ht="18.75">
      <c r="B917" s="13"/>
      <c r="C917" s="31"/>
      <c r="D917" s="32"/>
      <c r="E917" s="32">
        <v>203519</v>
      </c>
      <c r="G917" s="13" t="s">
        <v>4251</v>
      </c>
      <c r="H917" s="13" t="s">
        <v>3855</v>
      </c>
      <c r="I917" s="13" t="s">
        <v>103</v>
      </c>
      <c r="L917" s="13" t="s">
        <v>4252</v>
      </c>
      <c r="M917" s="7">
        <v>78744</v>
      </c>
      <c r="N917" s="40">
        <v>216</v>
      </c>
      <c r="O917" s="51">
        <v>8.504</v>
      </c>
      <c r="P917" s="30">
        <v>37369</v>
      </c>
      <c r="Q917" s="30">
        <v>37411</v>
      </c>
      <c r="R917" s="31" t="s">
        <v>742</v>
      </c>
      <c r="S917" s="31" t="s">
        <v>4253</v>
      </c>
      <c r="T917" s="31" t="s">
        <v>4254</v>
      </c>
      <c r="U917" s="31" t="s">
        <v>3304</v>
      </c>
      <c r="V917" s="31" t="s">
        <v>2301</v>
      </c>
      <c r="X917" s="42"/>
      <c r="Y917" s="43"/>
      <c r="Z917" s="42"/>
      <c r="AA917" s="7"/>
      <c r="AB917" s="5"/>
      <c r="AC917" s="7"/>
      <c r="AD917" s="7"/>
      <c r="AE917" s="7"/>
      <c r="AF917" s="35"/>
      <c r="AG917" s="7"/>
      <c r="AH917" s="5"/>
      <c r="AI917" s="9"/>
      <c r="AJ917" s="9"/>
      <c r="AK917" s="9"/>
      <c r="AL917" s="5"/>
      <c r="AM917" s="9"/>
      <c r="AN917" s="9"/>
      <c r="AO917" s="9"/>
      <c r="AP917" s="9"/>
      <c r="AQ917" s="9"/>
      <c r="AR917" s="9"/>
      <c r="AS917" s="9"/>
      <c r="AT917" s="9"/>
      <c r="AU917" s="9"/>
      <c r="AV917" s="9"/>
      <c r="AW917" s="9"/>
      <c r="AX917" s="9"/>
      <c r="AY917" s="9"/>
      <c r="AZ917" s="9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  <c r="EB917" s="9"/>
      <c r="EC917" s="9"/>
      <c r="ED917" s="9"/>
      <c r="EE917" s="9"/>
      <c r="EF917" s="9"/>
      <c r="EG917" s="9"/>
      <c r="EH917" s="9"/>
      <c r="EI917" s="9"/>
      <c r="EJ917" s="9"/>
      <c r="EK917" s="9"/>
      <c r="EL917" s="9"/>
      <c r="EM917" s="9"/>
      <c r="EN917" s="9"/>
      <c r="EO917" s="9"/>
      <c r="EP917" s="9"/>
      <c r="EQ917" s="9"/>
    </row>
    <row r="918" spans="2:147" ht="18.75">
      <c r="B918" s="13"/>
      <c r="C918" s="31"/>
      <c r="D918" s="32"/>
      <c r="E918" s="32">
        <v>193697</v>
      </c>
      <c r="G918" s="13" t="s">
        <v>3997</v>
      </c>
      <c r="H918" s="13" t="s">
        <v>3856</v>
      </c>
      <c r="I918" s="13" t="s">
        <v>1807</v>
      </c>
      <c r="L918" s="13" t="s">
        <v>3998</v>
      </c>
      <c r="M918" s="7">
        <v>78744</v>
      </c>
      <c r="N918" s="31">
        <v>528</v>
      </c>
      <c r="O918" s="51">
        <v>22.8</v>
      </c>
      <c r="P918" s="30">
        <v>37238</v>
      </c>
      <c r="Q918" s="30">
        <v>37454</v>
      </c>
      <c r="R918" s="31" t="s">
        <v>3999</v>
      </c>
      <c r="S918" s="31" t="s">
        <v>2068</v>
      </c>
      <c r="T918" s="31" t="s">
        <v>4002</v>
      </c>
      <c r="U918" s="31" t="s">
        <v>3304</v>
      </c>
      <c r="V918" s="31" t="s">
        <v>4003</v>
      </c>
      <c r="X918" s="42"/>
      <c r="Y918" s="43"/>
      <c r="Z918" s="42"/>
      <c r="AA918" s="7"/>
      <c r="AB918" s="5"/>
      <c r="AC918" s="7"/>
      <c r="AD918" s="7"/>
      <c r="AE918" s="7"/>
      <c r="AF918" s="35"/>
      <c r="AG918" s="7"/>
      <c r="AH918" s="5"/>
      <c r="AI918" s="9"/>
      <c r="AJ918" s="9"/>
      <c r="AK918" s="9"/>
      <c r="AL918" s="5"/>
      <c r="AM918" s="9"/>
      <c r="AN918" s="9"/>
      <c r="AO918" s="9"/>
      <c r="AP918" s="9"/>
      <c r="AQ918" s="9"/>
      <c r="AR918" s="9"/>
      <c r="AS918" s="9"/>
      <c r="AT918" s="9"/>
      <c r="AU918" s="9"/>
      <c r="AV918" s="9"/>
      <c r="AW918" s="9"/>
      <c r="AX918" s="9"/>
      <c r="AY918" s="9"/>
      <c r="AZ918" s="9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  <c r="EB918" s="9"/>
      <c r="EC918" s="9"/>
      <c r="ED918" s="9"/>
      <c r="EE918" s="9"/>
      <c r="EF918" s="9"/>
      <c r="EG918" s="9"/>
      <c r="EH918" s="9"/>
      <c r="EI918" s="9"/>
      <c r="EJ918" s="9"/>
      <c r="EK918" s="9"/>
      <c r="EL918" s="9"/>
      <c r="EM918" s="9"/>
      <c r="EN918" s="9"/>
      <c r="EO918" s="9"/>
      <c r="EP918" s="9"/>
      <c r="EQ918" s="9"/>
    </row>
    <row r="919" spans="2:147" ht="18.75">
      <c r="B919" s="13"/>
      <c r="C919" s="31"/>
      <c r="D919" s="32"/>
      <c r="E919" s="32">
        <v>170386</v>
      </c>
      <c r="G919" s="13" t="s">
        <v>2885</v>
      </c>
      <c r="H919" s="13" t="s">
        <v>3857</v>
      </c>
      <c r="I919" s="13" t="s">
        <v>1080</v>
      </c>
      <c r="L919" s="13" t="s">
        <v>1080</v>
      </c>
      <c r="M919" s="31">
        <v>78747</v>
      </c>
      <c r="N919" s="40">
        <v>875</v>
      </c>
      <c r="O919" s="51">
        <v>56.29</v>
      </c>
      <c r="P919" s="30">
        <v>36917</v>
      </c>
      <c r="Q919" s="30">
        <v>37148</v>
      </c>
      <c r="R919" s="31" t="s">
        <v>1252</v>
      </c>
      <c r="S919" s="31" t="s">
        <v>1253</v>
      </c>
      <c r="T919" s="31" t="s">
        <v>1254</v>
      </c>
      <c r="U919" s="31" t="s">
        <v>3304</v>
      </c>
      <c r="V919" s="31" t="s">
        <v>1081</v>
      </c>
      <c r="X919" s="42"/>
      <c r="Y919" s="43"/>
      <c r="Z919" s="42"/>
      <c r="AA919" s="7"/>
      <c r="AB919" s="5"/>
      <c r="AC919" s="7"/>
      <c r="AD919" s="7"/>
      <c r="AE919" s="7"/>
      <c r="AF919" s="35"/>
      <c r="AG919" s="7"/>
      <c r="AH919" s="5"/>
      <c r="AI919" s="9"/>
      <c r="AJ919" s="9"/>
      <c r="AK919" s="9"/>
      <c r="AL919" s="5"/>
      <c r="AM919" s="9"/>
      <c r="AN919" s="9"/>
      <c r="AO919" s="9"/>
      <c r="AP919" s="9"/>
      <c r="AQ919" s="9"/>
      <c r="AR919" s="9"/>
      <c r="AS919" s="9"/>
      <c r="AT919" s="9"/>
      <c r="AU919" s="9"/>
      <c r="AV919" s="9"/>
      <c r="AW919" s="9"/>
      <c r="AX919" s="9"/>
      <c r="AY919" s="9"/>
      <c r="AZ919" s="9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  <c r="EB919" s="9"/>
      <c r="EC919" s="9"/>
      <c r="ED919" s="9"/>
      <c r="EE919" s="9"/>
      <c r="EF919" s="9"/>
      <c r="EG919" s="9"/>
      <c r="EH919" s="9"/>
      <c r="EI919" s="9"/>
      <c r="EJ919" s="9"/>
      <c r="EK919" s="9"/>
      <c r="EL919" s="9"/>
      <c r="EM919" s="9"/>
      <c r="EN919" s="9"/>
      <c r="EO919" s="9"/>
      <c r="EP919" s="9"/>
      <c r="EQ919" s="9"/>
    </row>
    <row r="920" spans="2:147" ht="18.75">
      <c r="B920" s="13"/>
      <c r="C920" s="31"/>
      <c r="D920" s="32"/>
      <c r="G920" s="13" t="s">
        <v>967</v>
      </c>
      <c r="H920" s="13" t="s">
        <v>968</v>
      </c>
      <c r="I920" s="13" t="s">
        <v>969</v>
      </c>
      <c r="L920" s="13" t="s">
        <v>2622</v>
      </c>
      <c r="M920" s="31">
        <v>78727</v>
      </c>
      <c r="N920" s="40">
        <v>180</v>
      </c>
      <c r="O920" s="51">
        <v>17.5</v>
      </c>
      <c r="P920" s="30">
        <v>34516</v>
      </c>
      <c r="Q920" s="30">
        <v>34661</v>
      </c>
      <c r="R920" s="30"/>
      <c r="S920" s="31" t="s">
        <v>970</v>
      </c>
      <c r="T920" s="31" t="s">
        <v>318</v>
      </c>
      <c r="U920" s="31" t="s">
        <v>3304</v>
      </c>
      <c r="V920" s="31" t="s">
        <v>3514</v>
      </c>
      <c r="X920" s="42"/>
      <c r="Y920" s="43"/>
      <c r="Z920" s="42"/>
      <c r="AA920" s="7"/>
      <c r="AB920" s="5"/>
      <c r="AC920" s="7"/>
      <c r="AD920" s="7"/>
      <c r="AE920" s="7"/>
      <c r="AF920" s="35"/>
      <c r="AG920" s="7"/>
      <c r="AH920" s="5"/>
      <c r="AI920" s="9"/>
      <c r="AJ920" s="9"/>
      <c r="AK920" s="9"/>
      <c r="AL920" s="5"/>
      <c r="AM920" s="9"/>
      <c r="AN920" s="9"/>
      <c r="AO920" s="9"/>
      <c r="AP920" s="9"/>
      <c r="AQ920" s="9"/>
      <c r="AR920" s="9"/>
      <c r="AS920" s="9"/>
      <c r="AT920" s="9"/>
      <c r="AU920" s="9"/>
      <c r="AV920" s="9"/>
      <c r="AW920" s="9"/>
      <c r="AX920" s="9"/>
      <c r="AY920" s="9"/>
      <c r="AZ920" s="9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  <c r="EB920" s="9"/>
      <c r="EC920" s="9"/>
      <c r="ED920" s="9"/>
      <c r="EE920" s="9"/>
      <c r="EF920" s="9"/>
      <c r="EG920" s="9"/>
      <c r="EH920" s="9"/>
      <c r="EI920" s="9"/>
      <c r="EJ920" s="9"/>
      <c r="EK920" s="9"/>
      <c r="EL920" s="9"/>
      <c r="EM920" s="9"/>
      <c r="EN920" s="9"/>
      <c r="EO920" s="9"/>
      <c r="EP920" s="9"/>
      <c r="EQ920" s="9"/>
    </row>
    <row r="921" spans="2:147" ht="18.75">
      <c r="B921" s="13"/>
      <c r="C921" s="31"/>
      <c r="D921" s="32"/>
      <c r="G921" s="13" t="s">
        <v>319</v>
      </c>
      <c r="H921" s="13" t="s">
        <v>320</v>
      </c>
      <c r="I921" s="13" t="s">
        <v>321</v>
      </c>
      <c r="L921" s="13" t="s">
        <v>2623</v>
      </c>
      <c r="M921" s="31">
        <v>78727</v>
      </c>
      <c r="N921" s="40">
        <v>120</v>
      </c>
      <c r="O921" s="51">
        <v>6.1</v>
      </c>
      <c r="P921" s="30">
        <v>34583</v>
      </c>
      <c r="Q921" s="30">
        <v>34661</v>
      </c>
      <c r="R921" s="30"/>
      <c r="S921" s="31" t="s">
        <v>970</v>
      </c>
      <c r="T921" s="31" t="s">
        <v>318</v>
      </c>
      <c r="U921" s="31" t="s">
        <v>3304</v>
      </c>
      <c r="V921" s="31" t="s">
        <v>3515</v>
      </c>
      <c r="X921" s="42"/>
      <c r="Y921" s="43"/>
      <c r="Z921" s="42"/>
      <c r="AA921" s="7"/>
      <c r="AB921" s="5"/>
      <c r="AC921" s="7"/>
      <c r="AD921" s="7"/>
      <c r="AE921" s="7"/>
      <c r="AF921" s="35"/>
      <c r="AG921" s="7"/>
      <c r="AH921" s="5"/>
      <c r="AI921" s="9"/>
      <c r="AJ921" s="9"/>
      <c r="AK921" s="9"/>
      <c r="AL921" s="5"/>
      <c r="AM921" s="9"/>
      <c r="AN921" s="9"/>
      <c r="AO921" s="9"/>
      <c r="AP921" s="9"/>
      <c r="AQ921" s="9"/>
      <c r="AR921" s="9"/>
      <c r="AS921" s="9"/>
      <c r="AT921" s="9"/>
      <c r="AU921" s="9"/>
      <c r="AV921" s="9"/>
      <c r="AW921" s="9"/>
      <c r="AX921" s="9"/>
      <c r="AY921" s="9"/>
      <c r="AZ921" s="9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  <c r="EB921" s="9"/>
      <c r="EC921" s="9"/>
      <c r="ED921" s="9"/>
      <c r="EE921" s="9"/>
      <c r="EF921" s="9"/>
      <c r="EG921" s="9"/>
      <c r="EH921" s="9"/>
      <c r="EI921" s="9"/>
      <c r="EJ921" s="9"/>
      <c r="EK921" s="9"/>
      <c r="EL921" s="9"/>
      <c r="EM921" s="9"/>
      <c r="EN921" s="9"/>
      <c r="EO921" s="9"/>
      <c r="EP921" s="9"/>
      <c r="EQ921" s="9"/>
    </row>
    <row r="922" spans="1:147" ht="18.75">
      <c r="A922" s="124"/>
      <c r="B922" s="13"/>
      <c r="D922" s="32"/>
      <c r="G922" s="13" t="s">
        <v>1988</v>
      </c>
      <c r="H922" s="13" t="s">
        <v>322</v>
      </c>
      <c r="I922" s="13" t="s">
        <v>323</v>
      </c>
      <c r="L922" s="13" t="s">
        <v>2624</v>
      </c>
      <c r="M922" s="31">
        <v>78664</v>
      </c>
      <c r="N922" s="40">
        <v>240</v>
      </c>
      <c r="O922" s="51">
        <v>14</v>
      </c>
      <c r="P922" s="30" t="s">
        <v>411</v>
      </c>
      <c r="Q922" s="30" t="s">
        <v>411</v>
      </c>
      <c r="R922" s="30"/>
      <c r="S922" s="31" t="s">
        <v>1215</v>
      </c>
      <c r="T922" s="31" t="s">
        <v>1215</v>
      </c>
      <c r="U922" s="31" t="s">
        <v>3304</v>
      </c>
      <c r="V922" s="31" t="s">
        <v>3531</v>
      </c>
      <c r="X922" s="42"/>
      <c r="Y922" s="43"/>
      <c r="Z922" s="42"/>
      <c r="AA922" s="7"/>
      <c r="AB922" s="5"/>
      <c r="AC922" s="7"/>
      <c r="AD922" s="7"/>
      <c r="AE922" s="7"/>
      <c r="AF922" s="35"/>
      <c r="AG922" s="7"/>
      <c r="AH922" s="5"/>
      <c r="AI922" s="9"/>
      <c r="AJ922" s="9"/>
      <c r="AK922" s="9"/>
      <c r="AL922" s="5"/>
      <c r="AM922" s="9"/>
      <c r="AN922" s="9"/>
      <c r="AO922" s="9"/>
      <c r="AP922" s="9"/>
      <c r="AQ922" s="9"/>
      <c r="AR922" s="9"/>
      <c r="AS922" s="9"/>
      <c r="AT922" s="9"/>
      <c r="AU922" s="9"/>
      <c r="AV922" s="9"/>
      <c r="AW922" s="9"/>
      <c r="AX922" s="9"/>
      <c r="AY922" s="9"/>
      <c r="AZ922" s="9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  <c r="EB922" s="9"/>
      <c r="EC922" s="9"/>
      <c r="ED922" s="9"/>
      <c r="EE922" s="9"/>
      <c r="EF922" s="9"/>
      <c r="EG922" s="9"/>
      <c r="EH922" s="9"/>
      <c r="EI922" s="9"/>
      <c r="EJ922" s="9"/>
      <c r="EK922" s="9"/>
      <c r="EL922" s="9"/>
      <c r="EM922" s="9"/>
      <c r="EN922" s="9"/>
      <c r="EO922" s="9"/>
      <c r="EP922" s="9"/>
      <c r="EQ922" s="9"/>
    </row>
    <row r="923" spans="2:147" ht="18.75">
      <c r="B923" s="13"/>
      <c r="C923" s="31"/>
      <c r="D923" s="32"/>
      <c r="G923" s="13" t="s">
        <v>1988</v>
      </c>
      <c r="H923" s="13" t="s">
        <v>2653</v>
      </c>
      <c r="I923" s="13" t="s">
        <v>2654</v>
      </c>
      <c r="L923" s="13" t="s">
        <v>2625</v>
      </c>
      <c r="M923" s="31">
        <v>78664</v>
      </c>
      <c r="N923" s="40">
        <v>240</v>
      </c>
      <c r="O923" s="51">
        <v>14</v>
      </c>
      <c r="P923" s="30" t="s">
        <v>411</v>
      </c>
      <c r="Q923" s="30" t="s">
        <v>411</v>
      </c>
      <c r="R923" s="30"/>
      <c r="S923" s="31" t="s">
        <v>1215</v>
      </c>
      <c r="T923" s="31" t="s">
        <v>1215</v>
      </c>
      <c r="U923" s="31" t="s">
        <v>3304</v>
      </c>
      <c r="V923" s="31" t="s">
        <v>341</v>
      </c>
      <c r="X923" s="42"/>
      <c r="Y923" s="43"/>
      <c r="Z923" s="42"/>
      <c r="AA923" s="7"/>
      <c r="AB923" s="5"/>
      <c r="AC923" s="7"/>
      <c r="AD923" s="7"/>
      <c r="AE923" s="7"/>
      <c r="AF923" s="35"/>
      <c r="AG923" s="7"/>
      <c r="AH923" s="5"/>
      <c r="AI923" s="9"/>
      <c r="AJ923" s="9"/>
      <c r="AK923" s="9"/>
      <c r="AL923" s="5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  <c r="EB923" s="9"/>
      <c r="EC923" s="9"/>
      <c r="ED923" s="9"/>
      <c r="EE923" s="9"/>
      <c r="EF923" s="9"/>
      <c r="EG923" s="9"/>
      <c r="EH923" s="9"/>
      <c r="EI923" s="9"/>
      <c r="EJ923" s="9"/>
      <c r="EK923" s="9"/>
      <c r="EL923" s="9"/>
      <c r="EM923" s="9"/>
      <c r="EN923" s="9"/>
      <c r="EO923" s="9"/>
      <c r="EP923" s="9"/>
      <c r="EQ923" s="9"/>
    </row>
    <row r="924" spans="2:147" ht="18.75">
      <c r="B924" s="13"/>
      <c r="C924" s="31"/>
      <c r="D924" s="32"/>
      <c r="E924" s="124">
        <v>11229558</v>
      </c>
      <c r="F924" s="13"/>
      <c r="G924" s="125" t="s">
        <v>5678</v>
      </c>
      <c r="H924" s="125" t="s">
        <v>5677</v>
      </c>
      <c r="I924" s="125" t="s">
        <v>5204</v>
      </c>
      <c r="J924" s="126">
        <v>5111306</v>
      </c>
      <c r="K924" s="13"/>
      <c r="M924" s="126" t="s">
        <v>3644</v>
      </c>
      <c r="N924" s="31">
        <v>371</v>
      </c>
      <c r="O924" s="130">
        <v>5.01</v>
      </c>
      <c r="P924" s="127">
        <v>41918</v>
      </c>
      <c r="Q924" s="127">
        <v>42311</v>
      </c>
      <c r="R924" s="31" t="s">
        <v>4076</v>
      </c>
      <c r="S924" s="126" t="s">
        <v>5163</v>
      </c>
      <c r="T924" s="126" t="s">
        <v>119</v>
      </c>
      <c r="U924" s="31" t="s">
        <v>177</v>
      </c>
      <c r="V924" s="31" t="s">
        <v>5274</v>
      </c>
      <c r="X924" s="42"/>
      <c r="Y924" s="43"/>
      <c r="Z924" s="42"/>
      <c r="AA924" s="7"/>
      <c r="AB924" s="5"/>
      <c r="AC924" s="7"/>
      <c r="AD924" s="7"/>
      <c r="AE924" s="7"/>
      <c r="AF924" s="35"/>
      <c r="AG924" s="7"/>
      <c r="AH924" s="5"/>
      <c r="AI924" s="9"/>
      <c r="AJ924" s="9"/>
      <c r="AK924" s="9"/>
      <c r="AL924" s="5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  <c r="EB924" s="9"/>
      <c r="EC924" s="9"/>
      <c r="ED924" s="9"/>
      <c r="EE924" s="9"/>
      <c r="EF924" s="9"/>
      <c r="EG924" s="9"/>
      <c r="EH924" s="9"/>
      <c r="EI924" s="9"/>
      <c r="EJ924" s="9"/>
      <c r="EK924" s="9"/>
      <c r="EL924" s="9"/>
      <c r="EM924" s="9"/>
      <c r="EN924" s="9"/>
      <c r="EO924" s="9"/>
      <c r="EP924" s="9"/>
      <c r="EQ924" s="9"/>
    </row>
    <row r="925" spans="2:147" ht="18.75">
      <c r="B925" s="13"/>
      <c r="C925" s="31"/>
      <c r="D925" s="32"/>
      <c r="E925" s="124">
        <v>11485904</v>
      </c>
      <c r="F925" s="13"/>
      <c r="G925" s="125" t="s">
        <v>5679</v>
      </c>
      <c r="H925" s="125" t="s">
        <v>5680</v>
      </c>
      <c r="I925" s="125" t="s">
        <v>5204</v>
      </c>
      <c r="J925" s="126">
        <v>5111306</v>
      </c>
      <c r="K925" s="13"/>
      <c r="M925" s="126" t="s">
        <v>3644</v>
      </c>
      <c r="N925" s="31">
        <v>363</v>
      </c>
      <c r="O925" s="130">
        <v>5.01</v>
      </c>
      <c r="P925" s="127">
        <v>42417</v>
      </c>
      <c r="Q925" s="127">
        <v>42531</v>
      </c>
      <c r="R925" s="31" t="s">
        <v>4076</v>
      </c>
      <c r="S925" s="126" t="s">
        <v>5163</v>
      </c>
      <c r="T925" s="126" t="s">
        <v>119</v>
      </c>
      <c r="U925" s="126" t="s">
        <v>906</v>
      </c>
      <c r="V925" s="31" t="s">
        <v>5698</v>
      </c>
      <c r="X925" s="42"/>
      <c r="Y925" s="43"/>
      <c r="Z925" s="42"/>
      <c r="AA925" s="7"/>
      <c r="AB925" s="5"/>
      <c r="AC925" s="7"/>
      <c r="AD925" s="7"/>
      <c r="AE925" s="7"/>
      <c r="AF925" s="35"/>
      <c r="AG925" s="7"/>
      <c r="AH925" s="5"/>
      <c r="AI925" s="9"/>
      <c r="AJ925" s="9"/>
      <c r="AK925" s="9"/>
      <c r="AL925" s="5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  <c r="EB925" s="9"/>
      <c r="EC925" s="9"/>
      <c r="ED925" s="9"/>
      <c r="EE925" s="9"/>
      <c r="EF925" s="9"/>
      <c r="EG925" s="9"/>
      <c r="EH925" s="9"/>
      <c r="EI925" s="9"/>
      <c r="EJ925" s="9"/>
      <c r="EK925" s="9"/>
      <c r="EL925" s="9"/>
      <c r="EM925" s="9"/>
      <c r="EN925" s="9"/>
      <c r="EO925" s="9"/>
      <c r="EP925" s="9"/>
      <c r="EQ925" s="9"/>
    </row>
    <row r="926" spans="2:147" ht="18.75">
      <c r="B926" s="13"/>
      <c r="C926" s="31"/>
      <c r="D926" s="32"/>
      <c r="E926" s="32">
        <v>167103</v>
      </c>
      <c r="G926" s="13" t="s">
        <v>2397</v>
      </c>
      <c r="H926" s="13" t="s">
        <v>472</v>
      </c>
      <c r="I926" s="13" t="s">
        <v>3568</v>
      </c>
      <c r="L926" s="13" t="s">
        <v>2626</v>
      </c>
      <c r="M926" s="31">
        <v>78758</v>
      </c>
      <c r="N926" s="40">
        <v>168</v>
      </c>
      <c r="O926" s="51">
        <v>16.322</v>
      </c>
      <c r="P926" s="30">
        <v>36797</v>
      </c>
      <c r="Q926" s="30">
        <v>36882</v>
      </c>
      <c r="R926" s="30"/>
      <c r="S926" s="31" t="s">
        <v>2398</v>
      </c>
      <c r="T926" s="31" t="s">
        <v>2399</v>
      </c>
      <c r="U926" s="31" t="s">
        <v>3304</v>
      </c>
      <c r="V926" s="31" t="s">
        <v>1753</v>
      </c>
      <c r="X926" s="42"/>
      <c r="Y926" s="43"/>
      <c r="Z926" s="42"/>
      <c r="AA926" s="7"/>
      <c r="AB926" s="5"/>
      <c r="AC926" s="7"/>
      <c r="AD926" s="7"/>
      <c r="AE926" s="7"/>
      <c r="AF926" s="35"/>
      <c r="AG926" s="7"/>
      <c r="AH926" s="5"/>
      <c r="AI926" s="9"/>
      <c r="AJ926" s="9"/>
      <c r="AK926" s="9"/>
      <c r="AL926" s="5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  <c r="EB926" s="9"/>
      <c r="EC926" s="9"/>
      <c r="ED926" s="9"/>
      <c r="EE926" s="9"/>
      <c r="EF926" s="9"/>
      <c r="EG926" s="9"/>
      <c r="EH926" s="9"/>
      <c r="EI926" s="9"/>
      <c r="EJ926" s="9"/>
      <c r="EK926" s="9"/>
      <c r="EL926" s="9"/>
      <c r="EM926" s="9"/>
      <c r="EN926" s="9"/>
      <c r="EO926" s="9"/>
      <c r="EP926" s="9"/>
      <c r="EQ926" s="9"/>
    </row>
    <row r="927" spans="2:147" ht="18.75">
      <c r="B927" s="13"/>
      <c r="C927" s="31"/>
      <c r="D927" s="32"/>
      <c r="E927" s="32">
        <v>106918</v>
      </c>
      <c r="G927" s="13" t="s">
        <v>2808</v>
      </c>
      <c r="H927" s="13" t="s">
        <v>94</v>
      </c>
      <c r="I927" s="13" t="s">
        <v>2585</v>
      </c>
      <c r="L927" s="13" t="s">
        <v>2586</v>
      </c>
      <c r="M927" s="31">
        <v>78749</v>
      </c>
      <c r="N927" s="40">
        <v>390</v>
      </c>
      <c r="O927" s="51">
        <v>22.65</v>
      </c>
      <c r="P927" s="30">
        <v>36444</v>
      </c>
      <c r="Q927" s="30">
        <v>36607</v>
      </c>
      <c r="R927" s="30"/>
      <c r="S927" s="31" t="s">
        <v>2809</v>
      </c>
      <c r="T927" s="31" t="s">
        <v>2810</v>
      </c>
      <c r="U927" s="31" t="s">
        <v>3304</v>
      </c>
      <c r="V927" s="31" t="s">
        <v>2816</v>
      </c>
      <c r="X927" s="42"/>
      <c r="Y927" s="43"/>
      <c r="Z927" s="42"/>
      <c r="AA927" s="7"/>
      <c r="AB927" s="5"/>
      <c r="AC927" s="7"/>
      <c r="AD927" s="7"/>
      <c r="AE927" s="7"/>
      <c r="AF927" s="35"/>
      <c r="AG927" s="7"/>
      <c r="AH927" s="5"/>
      <c r="AI927" s="9"/>
      <c r="AJ927" s="9"/>
      <c r="AK927" s="9"/>
      <c r="AL927" s="5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  <c r="EB927" s="9"/>
      <c r="EC927" s="9"/>
      <c r="ED927" s="9"/>
      <c r="EE927" s="9"/>
      <c r="EF927" s="9"/>
      <c r="EG927" s="9"/>
      <c r="EH927" s="9"/>
      <c r="EI927" s="9"/>
      <c r="EJ927" s="9"/>
      <c r="EK927" s="9"/>
      <c r="EL927" s="9"/>
      <c r="EM927" s="9"/>
      <c r="EN927" s="9"/>
      <c r="EO927" s="9"/>
      <c r="EP927" s="9"/>
      <c r="EQ927" s="9"/>
    </row>
    <row r="928" spans="2:147" ht="18.75">
      <c r="B928" s="13"/>
      <c r="C928" s="31"/>
      <c r="D928" s="32"/>
      <c r="E928" s="58">
        <v>297418</v>
      </c>
      <c r="G928" s="54" t="s">
        <v>3659</v>
      </c>
      <c r="H928" s="54" t="s">
        <v>2537</v>
      </c>
      <c r="I928" s="54" t="s">
        <v>3660</v>
      </c>
      <c r="J928" s="91">
        <v>3219617</v>
      </c>
      <c r="K928" s="91"/>
      <c r="L928" s="54" t="s">
        <v>3660</v>
      </c>
      <c r="M928" s="91">
        <v>78749</v>
      </c>
      <c r="N928" s="91">
        <v>208</v>
      </c>
      <c r="O928" s="98">
        <v>28.76</v>
      </c>
      <c r="P928" s="57">
        <v>38875</v>
      </c>
      <c r="Q928" s="57">
        <v>39055</v>
      </c>
      <c r="R928" s="92" t="s">
        <v>4328</v>
      </c>
      <c r="S928" s="92" t="s">
        <v>724</v>
      </c>
      <c r="T928" s="92" t="s">
        <v>3821</v>
      </c>
      <c r="U928" s="31" t="s">
        <v>3304</v>
      </c>
      <c r="V928" s="31" t="s">
        <v>1814</v>
      </c>
      <c r="X928" s="42"/>
      <c r="Y928" s="43"/>
      <c r="Z928" s="42"/>
      <c r="AA928" s="7"/>
      <c r="AB928" s="5"/>
      <c r="AC928" s="7"/>
      <c r="AD928" s="7"/>
      <c r="AE928" s="7"/>
      <c r="AF928" s="35"/>
      <c r="AG928" s="7"/>
      <c r="AH928" s="5"/>
      <c r="AI928" s="9"/>
      <c r="AJ928" s="9"/>
      <c r="AK928" s="9"/>
      <c r="AL928" s="5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  <c r="EB928" s="9"/>
      <c r="EC928" s="9"/>
      <c r="ED928" s="9"/>
      <c r="EE928" s="9"/>
      <c r="EF928" s="9"/>
      <c r="EG928" s="9"/>
      <c r="EH928" s="9"/>
      <c r="EI928" s="9"/>
      <c r="EJ928" s="9"/>
      <c r="EK928" s="9"/>
      <c r="EL928" s="9"/>
      <c r="EM928" s="9"/>
      <c r="EN928" s="9"/>
      <c r="EO928" s="9"/>
      <c r="EP928" s="9"/>
      <c r="EQ928" s="9"/>
    </row>
    <row r="929" spans="2:147" ht="18.75">
      <c r="B929" s="13"/>
      <c r="C929" s="31"/>
      <c r="D929" s="32"/>
      <c r="E929" s="153">
        <v>10662555</v>
      </c>
      <c r="F929" s="154"/>
      <c r="G929" s="155" t="s">
        <v>2893</v>
      </c>
      <c r="H929" s="155" t="s">
        <v>2891</v>
      </c>
      <c r="I929" s="155" t="s">
        <v>2894</v>
      </c>
      <c r="J929" s="156">
        <v>3334852</v>
      </c>
      <c r="K929" s="155" t="s">
        <v>2892</v>
      </c>
      <c r="L929" s="155">
        <v>3334852</v>
      </c>
      <c r="M929" s="156" t="s">
        <v>3644</v>
      </c>
      <c r="N929" s="156">
        <v>283</v>
      </c>
      <c r="O929" s="160">
        <v>2.894</v>
      </c>
      <c r="P929" s="173">
        <v>40823</v>
      </c>
      <c r="Q929" s="173">
        <v>41088</v>
      </c>
      <c r="R929" s="157" t="s">
        <v>4328</v>
      </c>
      <c r="S929" s="156" t="s">
        <v>526</v>
      </c>
      <c r="T929" s="156" t="s">
        <v>2223</v>
      </c>
      <c r="U929" s="157" t="s">
        <v>3304</v>
      </c>
      <c r="V929" s="157" t="s">
        <v>656</v>
      </c>
      <c r="X929" s="42"/>
      <c r="Y929" s="43"/>
      <c r="Z929" s="42"/>
      <c r="AA929" s="7"/>
      <c r="AB929" s="5"/>
      <c r="AC929" s="7"/>
      <c r="AD929" s="7"/>
      <c r="AE929" s="7"/>
      <c r="AF929" s="35"/>
      <c r="AG929" s="7"/>
      <c r="AH929" s="5"/>
      <c r="AI929" s="9"/>
      <c r="AJ929" s="9"/>
      <c r="AK929" s="9"/>
      <c r="AL929" s="5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  <c r="EB929" s="9"/>
      <c r="EC929" s="9"/>
      <c r="ED929" s="9"/>
      <c r="EE929" s="9"/>
      <c r="EF929" s="9"/>
      <c r="EG929" s="9"/>
      <c r="EH929" s="9"/>
      <c r="EI929" s="9"/>
      <c r="EJ929" s="9"/>
      <c r="EK929" s="9"/>
      <c r="EL929" s="9"/>
      <c r="EM929" s="9"/>
      <c r="EN929" s="9"/>
      <c r="EO929" s="9"/>
      <c r="EP929" s="9"/>
      <c r="EQ929" s="9"/>
    </row>
    <row r="930" spans="2:147" ht="18.75">
      <c r="B930" s="13"/>
      <c r="C930" s="31"/>
      <c r="D930" s="32"/>
      <c r="E930" s="153">
        <v>11404165</v>
      </c>
      <c r="F930" s="154"/>
      <c r="G930" s="155" t="s">
        <v>5479</v>
      </c>
      <c r="H930" s="155" t="s">
        <v>5480</v>
      </c>
      <c r="I930" s="155" t="s">
        <v>5478</v>
      </c>
      <c r="J930" s="156">
        <v>1032116</v>
      </c>
      <c r="K930" s="154"/>
      <c r="L930" s="154"/>
      <c r="M930" s="156" t="s">
        <v>534</v>
      </c>
      <c r="N930" s="156">
        <v>135</v>
      </c>
      <c r="O930" s="160">
        <v>0.66</v>
      </c>
      <c r="P930" s="158">
        <v>42236</v>
      </c>
      <c r="Q930" s="158">
        <v>42587</v>
      </c>
      <c r="R930" s="156" t="s">
        <v>4463</v>
      </c>
      <c r="S930" s="156" t="s">
        <v>5528</v>
      </c>
      <c r="T930" s="156" t="s">
        <v>4683</v>
      </c>
      <c r="U930" s="156" t="s">
        <v>906</v>
      </c>
      <c r="V930" s="157" t="s">
        <v>5568</v>
      </c>
      <c r="X930" s="42"/>
      <c r="Y930" s="43"/>
      <c r="Z930" s="42"/>
      <c r="AA930" s="7"/>
      <c r="AB930" s="5"/>
      <c r="AC930" s="7"/>
      <c r="AD930" s="7"/>
      <c r="AE930" s="7"/>
      <c r="AF930" s="35"/>
      <c r="AG930" s="7"/>
      <c r="AH930" s="5"/>
      <c r="AI930" s="9"/>
      <c r="AJ930" s="9"/>
      <c r="AK930" s="9"/>
      <c r="AL930" s="5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  <c r="EB930" s="9"/>
      <c r="EC930" s="9"/>
      <c r="ED930" s="9"/>
      <c r="EE930" s="9"/>
      <c r="EF930" s="9"/>
      <c r="EG930" s="9"/>
      <c r="EH930" s="9"/>
      <c r="EI930" s="9"/>
      <c r="EJ930" s="9"/>
      <c r="EK930" s="9"/>
      <c r="EL930" s="9"/>
      <c r="EM930" s="9"/>
      <c r="EN930" s="9"/>
      <c r="EO930" s="9"/>
      <c r="EP930" s="9"/>
      <c r="EQ930" s="9"/>
    </row>
    <row r="931" spans="2:147" ht="18.75">
      <c r="B931" s="13"/>
      <c r="C931" s="31"/>
      <c r="D931" s="32"/>
      <c r="E931" s="61"/>
      <c r="G931" s="13" t="s">
        <v>2665</v>
      </c>
      <c r="H931" s="13" t="s">
        <v>2666</v>
      </c>
      <c r="I931" s="13" t="s">
        <v>1484</v>
      </c>
      <c r="L931" s="13" t="s">
        <v>984</v>
      </c>
      <c r="M931" s="31">
        <v>78729</v>
      </c>
      <c r="N931" s="40">
        <v>272</v>
      </c>
      <c r="O931" s="51">
        <v>22.59</v>
      </c>
      <c r="P931" s="30">
        <v>35306</v>
      </c>
      <c r="Q931" s="30">
        <v>35517</v>
      </c>
      <c r="R931" s="30"/>
      <c r="S931" s="31" t="s">
        <v>2667</v>
      </c>
      <c r="T931" s="31" t="s">
        <v>2048</v>
      </c>
      <c r="U931" s="31" t="s">
        <v>3304</v>
      </c>
      <c r="V931" s="31" t="s">
        <v>3523</v>
      </c>
      <c r="X931" s="42"/>
      <c r="Y931" s="43"/>
      <c r="Z931" s="42"/>
      <c r="AA931" s="7"/>
      <c r="AB931" s="5"/>
      <c r="AC931" s="7"/>
      <c r="AD931" s="7"/>
      <c r="AE931" s="7"/>
      <c r="AF931" s="35"/>
      <c r="AG931" s="7"/>
      <c r="AH931" s="5"/>
      <c r="AI931" s="9"/>
      <c r="AJ931" s="9"/>
      <c r="AK931" s="9"/>
      <c r="AL931" s="5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  <c r="EB931" s="9"/>
      <c r="EC931" s="9"/>
      <c r="ED931" s="9"/>
      <c r="EE931" s="9"/>
      <c r="EF931" s="9"/>
      <c r="EG931" s="9"/>
      <c r="EH931" s="9"/>
      <c r="EI931" s="9"/>
      <c r="EJ931" s="9"/>
      <c r="EK931" s="9"/>
      <c r="EL931" s="9"/>
      <c r="EM931" s="9"/>
      <c r="EN931" s="9"/>
      <c r="EO931" s="9"/>
      <c r="EP931" s="9"/>
      <c r="EQ931" s="9"/>
    </row>
    <row r="932" spans="2:147" ht="18.75">
      <c r="B932" s="13"/>
      <c r="C932" s="31"/>
      <c r="D932" s="32"/>
      <c r="E932" s="58">
        <v>271579</v>
      </c>
      <c r="G932" s="54" t="s">
        <v>2157</v>
      </c>
      <c r="H932" s="54" t="s">
        <v>2153</v>
      </c>
      <c r="I932" s="54" t="s">
        <v>130</v>
      </c>
      <c r="J932" s="91">
        <v>572648</v>
      </c>
      <c r="K932" s="91"/>
      <c r="L932" s="54" t="s">
        <v>2158</v>
      </c>
      <c r="M932" s="31">
        <v>78741</v>
      </c>
      <c r="N932" s="60">
        <v>7</v>
      </c>
      <c r="O932" s="98">
        <v>0.463</v>
      </c>
      <c r="P932" s="57">
        <v>38548</v>
      </c>
      <c r="Q932" s="57">
        <v>38783</v>
      </c>
      <c r="R932" s="31" t="s">
        <v>4076</v>
      </c>
      <c r="S932" s="31" t="s">
        <v>1601</v>
      </c>
      <c r="T932" s="31" t="s">
        <v>1602</v>
      </c>
      <c r="U932" s="31" t="s">
        <v>3304</v>
      </c>
      <c r="V932" s="31" t="s">
        <v>730</v>
      </c>
      <c r="X932" s="42"/>
      <c r="Y932" s="16"/>
      <c r="Z932" s="42"/>
      <c r="AA932" s="7"/>
      <c r="AB932" s="5"/>
      <c r="AC932" s="7"/>
      <c r="AD932" s="7"/>
      <c r="AE932" s="7"/>
      <c r="AF932" s="35"/>
      <c r="AG932" s="7"/>
      <c r="AH932" s="5"/>
      <c r="AI932" s="9"/>
      <c r="AJ932" s="9"/>
      <c r="AK932" s="9"/>
      <c r="AL932" s="5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  <c r="EB932" s="9"/>
      <c r="EC932" s="9"/>
      <c r="ED932" s="9"/>
      <c r="EE932" s="9"/>
      <c r="EF932" s="9"/>
      <c r="EG932" s="9"/>
      <c r="EH932" s="9"/>
      <c r="EI932" s="9"/>
      <c r="EJ932" s="9"/>
      <c r="EK932" s="9"/>
      <c r="EL932" s="9"/>
      <c r="EM932" s="9"/>
      <c r="EN932" s="9"/>
      <c r="EO932" s="9"/>
      <c r="EP932" s="9"/>
      <c r="EQ932" s="9"/>
    </row>
    <row r="933" spans="1:147" ht="18.75">
      <c r="A933" s="124"/>
      <c r="B933" s="13"/>
      <c r="C933" s="125"/>
      <c r="D933" s="32"/>
      <c r="E933" s="124">
        <v>11600280</v>
      </c>
      <c r="G933" s="125" t="s">
        <v>5957</v>
      </c>
      <c r="H933" s="125" t="s">
        <v>5958</v>
      </c>
      <c r="I933" s="125" t="s">
        <v>5959</v>
      </c>
      <c r="J933" s="126">
        <v>3052997</v>
      </c>
      <c r="K933" s="13"/>
      <c r="M933" s="126" t="s">
        <v>4074</v>
      </c>
      <c r="N933" s="52">
        <v>60</v>
      </c>
      <c r="O933" s="130">
        <v>5.45</v>
      </c>
      <c r="P933" s="127">
        <v>42628</v>
      </c>
      <c r="Q933" s="13"/>
      <c r="S933" s="126" t="s">
        <v>5692</v>
      </c>
      <c r="T933" s="126" t="s">
        <v>5673</v>
      </c>
      <c r="U933" s="126" t="s">
        <v>907</v>
      </c>
      <c r="V933" s="31" t="s">
        <v>5992</v>
      </c>
      <c r="X933" s="42"/>
      <c r="Y933" s="16"/>
      <c r="Z933" s="42"/>
      <c r="AA933" s="7"/>
      <c r="AB933" s="5"/>
      <c r="AC933" s="7"/>
      <c r="AD933" s="7"/>
      <c r="AE933" s="7"/>
      <c r="AF933" s="35"/>
      <c r="AG933" s="7"/>
      <c r="AH933" s="5"/>
      <c r="AI933" s="9"/>
      <c r="AJ933" s="9"/>
      <c r="AK933" s="9"/>
      <c r="AL933" s="5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  <c r="EB933" s="9"/>
      <c r="EC933" s="9"/>
      <c r="ED933" s="9"/>
      <c r="EE933" s="9"/>
      <c r="EF933" s="9"/>
      <c r="EG933" s="9"/>
      <c r="EH933" s="9"/>
      <c r="EI933" s="9"/>
      <c r="EJ933" s="9"/>
      <c r="EK933" s="9"/>
      <c r="EL933" s="9"/>
      <c r="EM933" s="9"/>
      <c r="EN933" s="9"/>
      <c r="EO933" s="9"/>
      <c r="EP933" s="9"/>
      <c r="EQ933" s="9"/>
    </row>
    <row r="934" spans="1:147" ht="18.75">
      <c r="A934" s="124"/>
      <c r="B934" s="13"/>
      <c r="C934" s="125"/>
      <c r="D934" s="32"/>
      <c r="E934" s="32" t="s">
        <v>3983</v>
      </c>
      <c r="G934" s="13" t="s">
        <v>337</v>
      </c>
      <c r="H934" s="13" t="s">
        <v>3984</v>
      </c>
      <c r="I934" s="13" t="s">
        <v>3648</v>
      </c>
      <c r="J934" s="31">
        <v>3312508</v>
      </c>
      <c r="L934" s="34"/>
      <c r="M934" s="31" t="s">
        <v>534</v>
      </c>
      <c r="N934" s="91">
        <v>50</v>
      </c>
      <c r="O934" s="98">
        <v>1</v>
      </c>
      <c r="P934" s="57">
        <v>39338</v>
      </c>
      <c r="Q934" s="57">
        <v>39682</v>
      </c>
      <c r="R934" s="31" t="s">
        <v>4076</v>
      </c>
      <c r="S934" s="92" t="s">
        <v>2512</v>
      </c>
      <c r="T934" s="31" t="s">
        <v>2511</v>
      </c>
      <c r="U934" s="92" t="s">
        <v>906</v>
      </c>
      <c r="V934" s="92" t="s">
        <v>4072</v>
      </c>
      <c r="X934" s="42"/>
      <c r="Y934" s="16"/>
      <c r="Z934" s="42"/>
      <c r="AA934" s="7"/>
      <c r="AB934" s="5"/>
      <c r="AC934" s="7"/>
      <c r="AD934" s="7"/>
      <c r="AE934" s="7"/>
      <c r="AF934" s="35"/>
      <c r="AG934" s="7"/>
      <c r="AH934" s="5"/>
      <c r="AI934" s="9"/>
      <c r="AJ934" s="9"/>
      <c r="AK934" s="9"/>
      <c r="AL934" s="5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  <c r="EB934" s="9"/>
      <c r="EC934" s="9"/>
      <c r="ED934" s="9"/>
      <c r="EE934" s="9"/>
      <c r="EF934" s="9"/>
      <c r="EG934" s="9"/>
      <c r="EH934" s="9"/>
      <c r="EI934" s="9"/>
      <c r="EJ934" s="9"/>
      <c r="EK934" s="9"/>
      <c r="EL934" s="9"/>
      <c r="EM934" s="9"/>
      <c r="EN934" s="9"/>
      <c r="EO934" s="9"/>
      <c r="EP934" s="9"/>
      <c r="EQ934" s="9"/>
    </row>
    <row r="935" spans="2:147" ht="18.75">
      <c r="B935" s="13"/>
      <c r="C935" s="31"/>
      <c r="D935" s="32"/>
      <c r="E935" s="32" t="s">
        <v>492</v>
      </c>
      <c r="G935" s="13" t="s">
        <v>1899</v>
      </c>
      <c r="H935" s="13" t="s">
        <v>2316</v>
      </c>
      <c r="I935" s="13" t="s">
        <v>1805</v>
      </c>
      <c r="L935" s="13" t="s">
        <v>2458</v>
      </c>
      <c r="M935" s="31">
        <v>78741</v>
      </c>
      <c r="N935" s="31">
        <v>47</v>
      </c>
      <c r="O935" s="51">
        <v>6.6</v>
      </c>
      <c r="P935" s="30">
        <v>37214</v>
      </c>
      <c r="Q935" s="57">
        <v>39056</v>
      </c>
      <c r="R935" s="92" t="s">
        <v>4328</v>
      </c>
      <c r="S935" s="31" t="s">
        <v>930</v>
      </c>
      <c r="T935" s="31" t="s">
        <v>2975</v>
      </c>
      <c r="U935" s="31" t="s">
        <v>554</v>
      </c>
      <c r="V935" s="31" t="s">
        <v>4003</v>
      </c>
      <c r="X935" s="42"/>
      <c r="Y935" s="43"/>
      <c r="Z935" s="42"/>
      <c r="AA935" s="7"/>
      <c r="AB935" s="5"/>
      <c r="AC935" s="7"/>
      <c r="AD935" s="7"/>
      <c r="AE935" s="7"/>
      <c r="AF935" s="35"/>
      <c r="AG935" s="7"/>
      <c r="AH935" s="5"/>
      <c r="AI935" s="9"/>
      <c r="AJ935" s="9"/>
      <c r="AK935" s="9"/>
      <c r="AL935" s="5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  <c r="EB935" s="9"/>
      <c r="EC935" s="9"/>
      <c r="ED935" s="9"/>
      <c r="EE935" s="9"/>
      <c r="EF935" s="9"/>
      <c r="EG935" s="9"/>
      <c r="EH935" s="9"/>
      <c r="EI935" s="9"/>
      <c r="EJ935" s="9"/>
      <c r="EK935" s="9"/>
      <c r="EL935" s="9"/>
      <c r="EM935" s="9"/>
      <c r="EN935" s="9"/>
      <c r="EO935" s="9"/>
      <c r="EP935" s="9"/>
      <c r="EQ935" s="9"/>
    </row>
    <row r="936" spans="2:147" ht="18.75">
      <c r="B936" s="13"/>
      <c r="C936" s="31"/>
      <c r="D936" s="32"/>
      <c r="E936" s="124">
        <v>11596456</v>
      </c>
      <c r="G936" s="125" t="s">
        <v>5930</v>
      </c>
      <c r="H936" s="125" t="s">
        <v>5931</v>
      </c>
      <c r="I936" s="125" t="s">
        <v>5932</v>
      </c>
      <c r="J936" s="126">
        <v>5243404</v>
      </c>
      <c r="K936" s="13"/>
      <c r="M936" s="126" t="s">
        <v>3626</v>
      </c>
      <c r="N936" s="52">
        <v>24</v>
      </c>
      <c r="O936" s="130">
        <v>0.704</v>
      </c>
      <c r="P936" s="127">
        <v>42622</v>
      </c>
      <c r="Q936" s="13"/>
      <c r="R936" s="126" t="s">
        <v>4463</v>
      </c>
      <c r="S936" s="126" t="s">
        <v>5933</v>
      </c>
      <c r="T936" s="126" t="s">
        <v>2576</v>
      </c>
      <c r="U936" s="126" t="s">
        <v>907</v>
      </c>
      <c r="V936" s="31" t="s">
        <v>5992</v>
      </c>
      <c r="X936" s="42"/>
      <c r="Y936" s="43"/>
      <c r="Z936" s="42"/>
      <c r="AA936" s="7"/>
      <c r="AB936" s="5"/>
      <c r="AC936" s="7"/>
      <c r="AD936" s="7"/>
      <c r="AE936" s="7"/>
      <c r="AF936" s="35"/>
      <c r="AG936" s="7"/>
      <c r="AH936" s="5"/>
      <c r="AI936" s="9"/>
      <c r="AJ936" s="9"/>
      <c r="AK936" s="9"/>
      <c r="AL936" s="5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  <c r="EB936" s="9"/>
      <c r="EC936" s="9"/>
      <c r="ED936" s="9"/>
      <c r="EE936" s="9"/>
      <c r="EF936" s="9"/>
      <c r="EG936" s="9"/>
      <c r="EH936" s="9"/>
      <c r="EI936" s="9"/>
      <c r="EJ936" s="9"/>
      <c r="EK936" s="9"/>
      <c r="EL936" s="9"/>
      <c r="EM936" s="9"/>
      <c r="EN936" s="9"/>
      <c r="EO936" s="9"/>
      <c r="EP936" s="9"/>
      <c r="EQ936" s="9"/>
    </row>
    <row r="937" spans="2:147" ht="18.75">
      <c r="B937" s="13"/>
      <c r="C937" s="31"/>
      <c r="D937" s="32"/>
      <c r="E937" s="58">
        <v>311243</v>
      </c>
      <c r="G937" s="54" t="s">
        <v>709</v>
      </c>
      <c r="H937" s="54" t="s">
        <v>1585</v>
      </c>
      <c r="I937" s="54" t="s">
        <v>710</v>
      </c>
      <c r="J937" s="91">
        <v>474974</v>
      </c>
      <c r="K937" s="91"/>
      <c r="L937" s="54" t="s">
        <v>710</v>
      </c>
      <c r="M937" s="91">
        <v>78705</v>
      </c>
      <c r="N937" s="91">
        <v>178</v>
      </c>
      <c r="O937" s="98">
        <v>0.3856</v>
      </c>
      <c r="P937" s="57">
        <v>39115</v>
      </c>
      <c r="Q937" s="57">
        <v>39218</v>
      </c>
      <c r="R937" s="92" t="s">
        <v>2012</v>
      </c>
      <c r="S937" s="92" t="s">
        <v>3933</v>
      </c>
      <c r="T937" s="31" t="s">
        <v>3934</v>
      </c>
      <c r="U937" s="31" t="s">
        <v>3304</v>
      </c>
      <c r="V937" s="92" t="s">
        <v>2259</v>
      </c>
      <c r="X937" s="42"/>
      <c r="Y937" s="7"/>
      <c r="Z937" s="42"/>
      <c r="AA937" s="7"/>
      <c r="AB937" s="5"/>
      <c r="AC937" s="7"/>
      <c r="AD937" s="7"/>
      <c r="AE937" s="7"/>
      <c r="AF937" s="35"/>
      <c r="AG937" s="7"/>
      <c r="AH937" s="5"/>
      <c r="AI937" s="9"/>
      <c r="AJ937" s="9"/>
      <c r="AK937" s="9"/>
      <c r="AL937" s="5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  <c r="EB937" s="9"/>
      <c r="EC937" s="9"/>
      <c r="ED937" s="9"/>
      <c r="EE937" s="9"/>
      <c r="EF937" s="9"/>
      <c r="EG937" s="9"/>
      <c r="EH937" s="9"/>
      <c r="EI937" s="9"/>
      <c r="EJ937" s="9"/>
      <c r="EK937" s="9"/>
      <c r="EL937" s="9"/>
      <c r="EM937" s="9"/>
      <c r="EN937" s="9"/>
      <c r="EO937" s="9"/>
      <c r="EP937" s="9"/>
      <c r="EQ937" s="9"/>
    </row>
    <row r="938" spans="1:147" ht="18.75">
      <c r="A938" s="58"/>
      <c r="B938" s="31"/>
      <c r="C938" s="91"/>
      <c r="D938" s="32"/>
      <c r="E938" s="58">
        <v>10036607</v>
      </c>
      <c r="G938" s="54" t="s">
        <v>3851</v>
      </c>
      <c r="H938" s="54" t="s">
        <v>3852</v>
      </c>
      <c r="I938" s="54" t="s">
        <v>3853</v>
      </c>
      <c r="J938" s="91"/>
      <c r="K938" s="91"/>
      <c r="L938" s="54" t="s">
        <v>3853</v>
      </c>
      <c r="M938" s="91">
        <v>78734</v>
      </c>
      <c r="N938" s="91">
        <v>19</v>
      </c>
      <c r="O938" s="98">
        <v>5.68</v>
      </c>
      <c r="P938" s="57">
        <v>39226</v>
      </c>
      <c r="Q938" s="13"/>
      <c r="R938" s="54"/>
      <c r="S938" s="92" t="s">
        <v>572</v>
      </c>
      <c r="T938" s="31" t="s">
        <v>573</v>
      </c>
      <c r="U938" s="92" t="s">
        <v>554</v>
      </c>
      <c r="V938" s="92" t="s">
        <v>2258</v>
      </c>
      <c r="X938" s="42"/>
      <c r="Y938" s="7"/>
      <c r="Z938" s="42"/>
      <c r="AA938" s="7"/>
      <c r="AB938" s="5"/>
      <c r="AC938" s="7"/>
      <c r="AD938" s="7"/>
      <c r="AE938" s="7"/>
      <c r="AF938" s="35"/>
      <c r="AG938" s="7"/>
      <c r="AH938" s="5"/>
      <c r="AI938" s="9"/>
      <c r="AJ938" s="9"/>
      <c r="AK938" s="9"/>
      <c r="AL938" s="5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  <c r="EB938" s="9"/>
      <c r="EC938" s="9"/>
      <c r="ED938" s="9"/>
      <c r="EE938" s="9"/>
      <c r="EF938" s="9"/>
      <c r="EG938" s="9"/>
      <c r="EH938" s="9"/>
      <c r="EI938" s="9"/>
      <c r="EJ938" s="9"/>
      <c r="EK938" s="9"/>
      <c r="EL938" s="9"/>
      <c r="EM938" s="9"/>
      <c r="EN938" s="9"/>
      <c r="EO938" s="9"/>
      <c r="EP938" s="9"/>
      <c r="EQ938" s="9"/>
    </row>
    <row r="939" spans="2:147" ht="18.75">
      <c r="B939" s="13"/>
      <c r="C939" s="31"/>
      <c r="D939" s="32"/>
      <c r="E939" s="32" t="s">
        <v>1162</v>
      </c>
      <c r="G939" s="13" t="s">
        <v>2898</v>
      </c>
      <c r="H939" s="13" t="s">
        <v>2776</v>
      </c>
      <c r="I939" s="13" t="s">
        <v>2777</v>
      </c>
      <c r="J939" s="31">
        <v>3325867</v>
      </c>
      <c r="L939" s="57"/>
      <c r="M939" s="31" t="s">
        <v>2778</v>
      </c>
      <c r="N939" s="31">
        <v>18</v>
      </c>
      <c r="O939" s="51">
        <v>2.5</v>
      </c>
      <c r="P939" s="57">
        <v>39386</v>
      </c>
      <c r="Q939" s="57">
        <v>39776</v>
      </c>
      <c r="R939" s="31" t="s">
        <v>4076</v>
      </c>
      <c r="S939" s="92" t="s">
        <v>3982</v>
      </c>
      <c r="T939" s="31" t="s">
        <v>2532</v>
      </c>
      <c r="U939" s="92" t="s">
        <v>906</v>
      </c>
      <c r="V939" s="31" t="s">
        <v>2291</v>
      </c>
      <c r="X939" s="42"/>
      <c r="Y939" s="43"/>
      <c r="Z939" s="42"/>
      <c r="AA939" s="7"/>
      <c r="AB939" s="5"/>
      <c r="AC939" s="7"/>
      <c r="AD939" s="7"/>
      <c r="AE939" s="7"/>
      <c r="AF939" s="35"/>
      <c r="AG939" s="7"/>
      <c r="AH939" s="5"/>
      <c r="AI939" s="9"/>
      <c r="AJ939" s="9"/>
      <c r="AK939" s="9"/>
      <c r="AL939" s="5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  <c r="EB939" s="9"/>
      <c r="EC939" s="9"/>
      <c r="ED939" s="9"/>
      <c r="EE939" s="9"/>
      <c r="EF939" s="9"/>
      <c r="EG939" s="9"/>
      <c r="EH939" s="9"/>
      <c r="EI939" s="9"/>
      <c r="EJ939" s="9"/>
      <c r="EK939" s="9"/>
      <c r="EL939" s="9"/>
      <c r="EM939" s="9"/>
      <c r="EN939" s="9"/>
      <c r="EO939" s="9"/>
      <c r="EP939" s="9"/>
      <c r="EQ939" s="9"/>
    </row>
    <row r="940" spans="4:147" ht="18.75">
      <c r="D940" s="32"/>
      <c r="E940" s="32" t="s">
        <v>258</v>
      </c>
      <c r="G940" s="13" t="s">
        <v>602</v>
      </c>
      <c r="H940" s="13" t="s">
        <v>257</v>
      </c>
      <c r="I940" s="13" t="s">
        <v>535</v>
      </c>
      <c r="J940" s="31">
        <v>850082</v>
      </c>
      <c r="L940" s="34"/>
      <c r="M940" s="31" t="s">
        <v>536</v>
      </c>
      <c r="N940" s="91">
        <v>21</v>
      </c>
      <c r="O940" s="98">
        <v>0.91</v>
      </c>
      <c r="P940" s="57">
        <v>39275</v>
      </c>
      <c r="Q940" s="57">
        <v>39637</v>
      </c>
      <c r="R940" s="92" t="s">
        <v>4076</v>
      </c>
      <c r="S940" s="92" t="s">
        <v>1648</v>
      </c>
      <c r="T940" s="31" t="s">
        <v>1649</v>
      </c>
      <c r="U940" s="31" t="s">
        <v>3304</v>
      </c>
      <c r="V940" s="92" t="s">
        <v>4072</v>
      </c>
      <c r="X940" s="42"/>
      <c r="Y940" s="43"/>
      <c r="Z940" s="42"/>
      <c r="AA940" s="7"/>
      <c r="AB940" s="5"/>
      <c r="AC940" s="7"/>
      <c r="AD940" s="7"/>
      <c r="AE940" s="7"/>
      <c r="AF940" s="35"/>
      <c r="AG940" s="7"/>
      <c r="AH940" s="5"/>
      <c r="AI940" s="9"/>
      <c r="AJ940" s="9"/>
      <c r="AK940" s="9"/>
      <c r="AL940" s="5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  <c r="EB940" s="9"/>
      <c r="EC940" s="9"/>
      <c r="ED940" s="9"/>
      <c r="EE940" s="9"/>
      <c r="EF940" s="9"/>
      <c r="EG940" s="9"/>
      <c r="EH940" s="9"/>
      <c r="EI940" s="9"/>
      <c r="EJ940" s="9"/>
      <c r="EK940" s="9"/>
      <c r="EL940" s="9"/>
      <c r="EM940" s="9"/>
      <c r="EN940" s="9"/>
      <c r="EO940" s="9"/>
      <c r="EP940" s="9"/>
      <c r="EQ940" s="9"/>
    </row>
    <row r="941" spans="4:147" ht="18.75">
      <c r="D941" s="32"/>
      <c r="E941" s="56" t="s">
        <v>3787</v>
      </c>
      <c r="G941" s="54" t="s">
        <v>2593</v>
      </c>
      <c r="H941" s="54" t="s">
        <v>2038</v>
      </c>
      <c r="I941" s="54" t="s">
        <v>704</v>
      </c>
      <c r="J941" s="91">
        <v>850484</v>
      </c>
      <c r="K941" s="91"/>
      <c r="L941" s="54" t="s">
        <v>704</v>
      </c>
      <c r="M941" s="91">
        <v>78752</v>
      </c>
      <c r="N941" s="31">
        <v>8</v>
      </c>
      <c r="O941" s="98">
        <v>0.294</v>
      </c>
      <c r="P941" s="57">
        <v>39140</v>
      </c>
      <c r="Q941" s="57">
        <v>39588</v>
      </c>
      <c r="R941" s="31" t="s">
        <v>4076</v>
      </c>
      <c r="S941" s="92" t="s">
        <v>3786</v>
      </c>
      <c r="T941" s="31" t="s">
        <v>2280</v>
      </c>
      <c r="U941" s="92" t="s">
        <v>906</v>
      </c>
      <c r="V941" s="92" t="s">
        <v>2259</v>
      </c>
      <c r="X941" s="42"/>
      <c r="Y941" s="43"/>
      <c r="Z941" s="42"/>
      <c r="AA941" s="7"/>
      <c r="AB941" s="5"/>
      <c r="AC941" s="7"/>
      <c r="AD941" s="7"/>
      <c r="AE941" s="7"/>
      <c r="AF941" s="35"/>
      <c r="AG941" s="7"/>
      <c r="AH941" s="5"/>
      <c r="AI941" s="9"/>
      <c r="AJ941" s="9"/>
      <c r="AK941" s="9"/>
      <c r="AL941" s="5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  <c r="EB941" s="9"/>
      <c r="EC941" s="9"/>
      <c r="ED941" s="9"/>
      <c r="EE941" s="9"/>
      <c r="EF941" s="9"/>
      <c r="EG941" s="9"/>
      <c r="EH941" s="9"/>
      <c r="EI941" s="9"/>
      <c r="EJ941" s="9"/>
      <c r="EK941" s="9"/>
      <c r="EL941" s="9"/>
      <c r="EM941" s="9"/>
      <c r="EN941" s="9"/>
      <c r="EO941" s="9"/>
      <c r="EP941" s="9"/>
      <c r="EQ941" s="9"/>
    </row>
    <row r="942" spans="4:147" ht="18.75">
      <c r="D942" s="32"/>
      <c r="E942" s="32">
        <v>169448</v>
      </c>
      <c r="G942" s="13" t="s">
        <v>727</v>
      </c>
      <c r="H942" s="13" t="s">
        <v>1665</v>
      </c>
      <c r="I942" s="13" t="s">
        <v>1064</v>
      </c>
      <c r="L942" s="13" t="s">
        <v>959</v>
      </c>
      <c r="M942" s="31">
        <v>78748</v>
      </c>
      <c r="N942" s="40">
        <v>348</v>
      </c>
      <c r="O942" s="51">
        <v>28.736</v>
      </c>
      <c r="P942" s="30">
        <v>36887</v>
      </c>
      <c r="Q942" s="30">
        <v>37195</v>
      </c>
      <c r="R942" s="30"/>
      <c r="S942" s="31" t="s">
        <v>728</v>
      </c>
      <c r="T942" s="31" t="s">
        <v>729</v>
      </c>
      <c r="U942" s="31" t="s">
        <v>554</v>
      </c>
      <c r="V942" s="31" t="s">
        <v>3796</v>
      </c>
      <c r="X942" s="42"/>
      <c r="Y942" s="43"/>
      <c r="Z942" s="42"/>
      <c r="AA942" s="7"/>
      <c r="AB942" s="5"/>
      <c r="AC942" s="7"/>
      <c r="AD942" s="7"/>
      <c r="AE942" s="7"/>
      <c r="AF942" s="35"/>
      <c r="AG942" s="7"/>
      <c r="AH942" s="5"/>
      <c r="AI942" s="9"/>
      <c r="AJ942" s="9"/>
      <c r="AK942" s="9"/>
      <c r="AL942" s="5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  <c r="EB942" s="9"/>
      <c r="EC942" s="9"/>
      <c r="ED942" s="9"/>
      <c r="EE942" s="9"/>
      <c r="EF942" s="9"/>
      <c r="EG942" s="9"/>
      <c r="EH942" s="9"/>
      <c r="EI942" s="9"/>
      <c r="EJ942" s="9"/>
      <c r="EK942" s="9"/>
      <c r="EL942" s="9"/>
      <c r="EM942" s="9"/>
      <c r="EN942" s="9"/>
      <c r="EO942" s="9"/>
      <c r="EP942" s="9"/>
      <c r="EQ942" s="9"/>
    </row>
    <row r="943" spans="1:147" ht="18.75">
      <c r="A943" s="124"/>
      <c r="B943" s="13"/>
      <c r="C943" s="125"/>
      <c r="D943" s="32"/>
      <c r="E943" s="58">
        <v>252283</v>
      </c>
      <c r="G943" s="54" t="s">
        <v>2448</v>
      </c>
      <c r="H943" s="54" t="s">
        <v>3587</v>
      </c>
      <c r="I943" s="13" t="s">
        <v>4387</v>
      </c>
      <c r="L943" s="54" t="s">
        <v>2449</v>
      </c>
      <c r="M943" s="31">
        <v>78702</v>
      </c>
      <c r="N943" s="91">
        <v>18</v>
      </c>
      <c r="O943" s="98">
        <v>0.393</v>
      </c>
      <c r="P943" s="57">
        <v>38453</v>
      </c>
      <c r="Q943" s="57">
        <v>38741</v>
      </c>
      <c r="R943" s="31" t="s">
        <v>1149</v>
      </c>
      <c r="S943" s="31" t="s">
        <v>3011</v>
      </c>
      <c r="T943" s="92" t="s">
        <v>3012</v>
      </c>
      <c r="U943" s="31" t="s">
        <v>3304</v>
      </c>
      <c r="V943" s="31" t="s">
        <v>3016</v>
      </c>
      <c r="X943" s="42"/>
      <c r="Y943" s="43"/>
      <c r="Z943" s="42"/>
      <c r="AA943" s="7"/>
      <c r="AB943" s="5"/>
      <c r="AC943" s="7"/>
      <c r="AD943" s="7"/>
      <c r="AE943" s="7"/>
      <c r="AF943" s="35"/>
      <c r="AG943" s="7"/>
      <c r="AH943" s="5"/>
      <c r="AI943" s="9"/>
      <c r="AJ943" s="9"/>
      <c r="AK943" s="9"/>
      <c r="AL943" s="5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  <c r="EB943" s="9"/>
      <c r="EC943" s="9"/>
      <c r="ED943" s="9"/>
      <c r="EE943" s="9"/>
      <c r="EF943" s="9"/>
      <c r="EG943" s="9"/>
      <c r="EH943" s="9"/>
      <c r="EI943" s="9"/>
      <c r="EJ943" s="9"/>
      <c r="EK943" s="9"/>
      <c r="EL943" s="9"/>
      <c r="EM943" s="9"/>
      <c r="EN943" s="9"/>
      <c r="EO943" s="9"/>
      <c r="EP943" s="9"/>
      <c r="EQ943" s="9"/>
    </row>
    <row r="944" spans="2:147" ht="18.75">
      <c r="B944" s="13"/>
      <c r="C944" s="31"/>
      <c r="D944" s="32"/>
      <c r="E944" s="32">
        <v>10094478</v>
      </c>
      <c r="G944" s="13" t="s">
        <v>21</v>
      </c>
      <c r="H944" s="13" t="s">
        <v>22</v>
      </c>
      <c r="I944" s="13" t="s">
        <v>23</v>
      </c>
      <c r="J944" s="31">
        <v>232558</v>
      </c>
      <c r="L944" s="57"/>
      <c r="M944" s="31" t="s">
        <v>3923</v>
      </c>
      <c r="N944" s="31">
        <v>18</v>
      </c>
      <c r="O944" s="51">
        <v>1.4</v>
      </c>
      <c r="P944" s="57">
        <v>39419</v>
      </c>
      <c r="Q944" s="57">
        <v>39638</v>
      </c>
      <c r="R944" s="92" t="s">
        <v>1655</v>
      </c>
      <c r="S944" s="92" t="s">
        <v>3866</v>
      </c>
      <c r="T944" s="31" t="s">
        <v>4320</v>
      </c>
      <c r="U944" s="31" t="s">
        <v>3304</v>
      </c>
      <c r="V944" s="31" t="s">
        <v>2291</v>
      </c>
      <c r="X944" s="42"/>
      <c r="Y944" s="16"/>
      <c r="Z944" s="42"/>
      <c r="AA944" s="7"/>
      <c r="AB944" s="5"/>
      <c r="AC944" s="7"/>
      <c r="AD944" s="7"/>
      <c r="AE944" s="7"/>
      <c r="AF944" s="35"/>
      <c r="AG944" s="7"/>
      <c r="AH944" s="5"/>
      <c r="AI944" s="9"/>
      <c r="AJ944" s="9"/>
      <c r="AK944" s="9"/>
      <c r="AL944" s="5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  <c r="EB944" s="9"/>
      <c r="EC944" s="9"/>
      <c r="ED944" s="9"/>
      <c r="EE944" s="9"/>
      <c r="EF944" s="9"/>
      <c r="EG944" s="9"/>
      <c r="EH944" s="9"/>
      <c r="EI944" s="9"/>
      <c r="EJ944" s="9"/>
      <c r="EK944" s="9"/>
      <c r="EL944" s="9"/>
      <c r="EM944" s="9"/>
      <c r="EN944" s="9"/>
      <c r="EO944" s="9"/>
      <c r="EP944" s="9"/>
      <c r="EQ944" s="9"/>
    </row>
    <row r="945" spans="2:147" ht="18.75">
      <c r="B945" s="13"/>
      <c r="C945" s="31"/>
      <c r="D945" s="32"/>
      <c r="E945" s="169">
        <v>253290</v>
      </c>
      <c r="F945" s="157"/>
      <c r="G945" s="170" t="s">
        <v>3584</v>
      </c>
      <c r="H945" s="170" t="s">
        <v>4386</v>
      </c>
      <c r="I945" s="154" t="s">
        <v>3912</v>
      </c>
      <c r="J945" s="157">
        <v>3155882</v>
      </c>
      <c r="K945" s="157"/>
      <c r="L945" s="170" t="s">
        <v>3585</v>
      </c>
      <c r="M945" s="157">
        <v>78748</v>
      </c>
      <c r="N945" s="171">
        <v>253</v>
      </c>
      <c r="O945" s="176">
        <v>56.556000000000004</v>
      </c>
      <c r="P945" s="173">
        <v>38484</v>
      </c>
      <c r="Q945" s="173">
        <v>38726</v>
      </c>
      <c r="R945" s="157" t="s">
        <v>4328</v>
      </c>
      <c r="S945" s="157" t="s">
        <v>3013</v>
      </c>
      <c r="T945" s="164" t="s">
        <v>295</v>
      </c>
      <c r="U945" s="157" t="s">
        <v>3304</v>
      </c>
      <c r="V945" s="157" t="s">
        <v>3016</v>
      </c>
      <c r="X945" s="42"/>
      <c r="Y945" s="43"/>
      <c r="Z945" s="42"/>
      <c r="AA945" s="7"/>
      <c r="AB945" s="5"/>
      <c r="AC945" s="7"/>
      <c r="AD945" s="7"/>
      <c r="AE945" s="7"/>
      <c r="AF945" s="35"/>
      <c r="AG945" s="7"/>
      <c r="AH945" s="5"/>
      <c r="AI945" s="9"/>
      <c r="AJ945" s="9"/>
      <c r="AK945" s="9"/>
      <c r="AL945" s="5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  <c r="EB945" s="9"/>
      <c r="EC945" s="9"/>
      <c r="ED945" s="9"/>
      <c r="EE945" s="9"/>
      <c r="EF945" s="9"/>
      <c r="EG945" s="9"/>
      <c r="EH945" s="9"/>
      <c r="EI945" s="9"/>
      <c r="EJ945" s="9"/>
      <c r="EK945" s="9"/>
      <c r="EL945" s="9"/>
      <c r="EM945" s="9"/>
      <c r="EN945" s="9"/>
      <c r="EO945" s="9"/>
      <c r="EP945" s="9"/>
      <c r="EQ945" s="9"/>
    </row>
    <row r="946" spans="2:147" ht="18.75">
      <c r="B946" s="13"/>
      <c r="C946" s="31"/>
      <c r="D946" s="32"/>
      <c r="G946" s="13" t="s">
        <v>2668</v>
      </c>
      <c r="H946" s="13" t="s">
        <v>1113</v>
      </c>
      <c r="I946" s="13" t="s">
        <v>3050</v>
      </c>
      <c r="L946" s="13" t="s">
        <v>985</v>
      </c>
      <c r="M946" s="31">
        <v>78705</v>
      </c>
      <c r="N946" s="40">
        <v>27</v>
      </c>
      <c r="O946" s="51">
        <v>0.8</v>
      </c>
      <c r="P946" s="30">
        <v>35811</v>
      </c>
      <c r="Q946" s="30">
        <v>36041</v>
      </c>
      <c r="R946" s="30"/>
      <c r="S946" s="31" t="s">
        <v>2672</v>
      </c>
      <c r="T946" s="31" t="s">
        <v>2673</v>
      </c>
      <c r="U946" s="31" t="s">
        <v>3304</v>
      </c>
      <c r="V946" s="31" t="s">
        <v>3529</v>
      </c>
      <c r="X946" s="42"/>
      <c r="Y946" s="16"/>
      <c r="Z946" s="42"/>
      <c r="AA946" s="7"/>
      <c r="AB946" s="5"/>
      <c r="AC946" s="7"/>
      <c r="AD946" s="7"/>
      <c r="AE946" s="7"/>
      <c r="AF946" s="35"/>
      <c r="AG946" s="7"/>
      <c r="AH946" s="5"/>
      <c r="AI946" s="9"/>
      <c r="AJ946" s="9"/>
      <c r="AK946" s="9"/>
      <c r="AL946" s="5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  <c r="EB946" s="9"/>
      <c r="EC946" s="9"/>
      <c r="ED946" s="9"/>
      <c r="EE946" s="9"/>
      <c r="EF946" s="9"/>
      <c r="EG946" s="9"/>
      <c r="EH946" s="9"/>
      <c r="EI946" s="9"/>
      <c r="EJ946" s="9"/>
      <c r="EK946" s="9"/>
      <c r="EL946" s="9"/>
      <c r="EM946" s="9"/>
      <c r="EN946" s="9"/>
      <c r="EO946" s="9"/>
      <c r="EP946" s="9"/>
      <c r="EQ946" s="9"/>
    </row>
    <row r="947" spans="2:147" ht="18.75">
      <c r="B947" s="13"/>
      <c r="C947" s="31"/>
      <c r="D947" s="32"/>
      <c r="G947" s="13" t="s">
        <v>3137</v>
      </c>
      <c r="H947" s="13" t="s">
        <v>1934</v>
      </c>
      <c r="I947" s="13" t="s">
        <v>1935</v>
      </c>
      <c r="L947" s="13" t="s">
        <v>986</v>
      </c>
      <c r="M947" s="31">
        <v>78759</v>
      </c>
      <c r="N947" s="40">
        <v>59.03999948501587</v>
      </c>
      <c r="O947" s="51">
        <v>3.2799999713897705</v>
      </c>
      <c r="P947" s="30">
        <v>35555</v>
      </c>
      <c r="Q947" s="30">
        <v>35717</v>
      </c>
      <c r="R947" s="30"/>
      <c r="S947" s="31" t="s">
        <v>3138</v>
      </c>
      <c r="T947" s="31" t="s">
        <v>3139</v>
      </c>
      <c r="U947" s="31" t="s">
        <v>3304</v>
      </c>
      <c r="V947" s="31" t="s">
        <v>3526</v>
      </c>
      <c r="X947" s="42"/>
      <c r="Y947" s="16"/>
      <c r="Z947" s="42"/>
      <c r="AA947" s="7"/>
      <c r="AB947" s="5"/>
      <c r="AC947" s="7"/>
      <c r="AD947" s="7"/>
      <c r="AE947" s="7"/>
      <c r="AF947" s="35"/>
      <c r="AG947" s="7"/>
      <c r="AH947" s="5"/>
      <c r="AI947" s="9"/>
      <c r="AJ947" s="9"/>
      <c r="AK947" s="9"/>
      <c r="AL947" s="5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  <c r="EB947" s="9"/>
      <c r="EC947" s="9"/>
      <c r="ED947" s="9"/>
      <c r="EE947" s="9"/>
      <c r="EF947" s="9"/>
      <c r="EG947" s="9"/>
      <c r="EH947" s="9"/>
      <c r="EI947" s="9"/>
      <c r="EJ947" s="9"/>
      <c r="EK947" s="9"/>
      <c r="EL947" s="9"/>
      <c r="EM947" s="9"/>
      <c r="EN947" s="9"/>
      <c r="EO947" s="9"/>
      <c r="EP947" s="9"/>
      <c r="EQ947" s="9"/>
    </row>
    <row r="948" spans="2:147" ht="18.75">
      <c r="B948" s="13"/>
      <c r="C948" s="31"/>
      <c r="D948" s="32"/>
      <c r="G948" s="13" t="s">
        <v>3140</v>
      </c>
      <c r="H948" s="13" t="s">
        <v>3141</v>
      </c>
      <c r="I948" s="13" t="s">
        <v>1011</v>
      </c>
      <c r="L948" s="13" t="s">
        <v>987</v>
      </c>
      <c r="M948" s="31">
        <v>78717</v>
      </c>
      <c r="N948" s="40">
        <v>286</v>
      </c>
      <c r="O948" s="51">
        <v>28.29</v>
      </c>
      <c r="P948" s="30">
        <v>35055</v>
      </c>
      <c r="Q948" s="30">
        <v>35264</v>
      </c>
      <c r="R948" s="30"/>
      <c r="S948" s="31" t="s">
        <v>2288</v>
      </c>
      <c r="T948" s="31" t="s">
        <v>3620</v>
      </c>
      <c r="U948" s="31" t="s">
        <v>3304</v>
      </c>
      <c r="V948" s="31" t="s">
        <v>3520</v>
      </c>
      <c r="X948" s="42"/>
      <c r="Y948" s="16"/>
      <c r="Z948" s="42"/>
      <c r="AA948" s="7"/>
      <c r="AB948" s="5"/>
      <c r="AC948" s="7"/>
      <c r="AD948" s="7"/>
      <c r="AE948" s="7"/>
      <c r="AF948" s="35"/>
      <c r="AG948" s="7"/>
      <c r="AH948" s="5"/>
      <c r="AI948" s="9"/>
      <c r="AJ948" s="9"/>
      <c r="AK948" s="9"/>
      <c r="AL948" s="5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  <c r="EB948" s="9"/>
      <c r="EC948" s="9"/>
      <c r="ED948" s="9"/>
      <c r="EE948" s="9"/>
      <c r="EF948" s="9"/>
      <c r="EG948" s="9"/>
      <c r="EH948" s="9"/>
      <c r="EI948" s="9"/>
      <c r="EJ948" s="9"/>
      <c r="EK948" s="9"/>
      <c r="EL948" s="9"/>
      <c r="EM948" s="9"/>
      <c r="EN948" s="9"/>
      <c r="EO948" s="9"/>
      <c r="EP948" s="9"/>
      <c r="EQ948" s="9"/>
    </row>
    <row r="949" spans="2:147" ht="18.75">
      <c r="B949" s="13"/>
      <c r="C949" s="31"/>
      <c r="D949" s="32"/>
      <c r="G949" s="13" t="s">
        <v>1772</v>
      </c>
      <c r="H949" s="13" t="s">
        <v>3158</v>
      </c>
      <c r="I949" s="13" t="s">
        <v>1011</v>
      </c>
      <c r="L949" s="13" t="s">
        <v>987</v>
      </c>
      <c r="M949" s="31">
        <v>78717</v>
      </c>
      <c r="N949" s="40">
        <v>232</v>
      </c>
      <c r="O949" s="51">
        <v>12.8</v>
      </c>
      <c r="P949" s="30">
        <v>35517</v>
      </c>
      <c r="Q949" s="30">
        <v>35713</v>
      </c>
      <c r="R949" s="30"/>
      <c r="S949" s="31" t="s">
        <v>2288</v>
      </c>
      <c r="T949" s="31" t="s">
        <v>3620</v>
      </c>
      <c r="U949" s="31" t="s">
        <v>3304</v>
      </c>
      <c r="V949" s="31" t="s">
        <v>3525</v>
      </c>
      <c r="X949" s="42"/>
      <c r="Y949" s="16"/>
      <c r="Z949" s="42"/>
      <c r="AA949" s="7"/>
      <c r="AB949" s="5"/>
      <c r="AC949" s="7"/>
      <c r="AD949" s="7"/>
      <c r="AE949" s="7"/>
      <c r="AF949" s="35"/>
      <c r="AG949" s="7"/>
      <c r="AH949" s="5"/>
      <c r="AI949" s="9"/>
      <c r="AJ949" s="9"/>
      <c r="AK949" s="9"/>
      <c r="AL949" s="5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  <c r="EB949" s="9"/>
      <c r="EC949" s="9"/>
      <c r="ED949" s="9"/>
      <c r="EE949" s="9"/>
      <c r="EF949" s="9"/>
      <c r="EG949" s="9"/>
      <c r="EH949" s="9"/>
      <c r="EI949" s="9"/>
      <c r="EJ949" s="9"/>
      <c r="EK949" s="9"/>
      <c r="EL949" s="9"/>
      <c r="EM949" s="9"/>
      <c r="EN949" s="9"/>
      <c r="EO949" s="9"/>
      <c r="EP949" s="9"/>
      <c r="EQ949" s="9"/>
    </row>
    <row r="950" spans="2:147" ht="18.75">
      <c r="B950" s="13"/>
      <c r="C950" s="31"/>
      <c r="D950" s="32"/>
      <c r="G950" s="13" t="s">
        <v>2960</v>
      </c>
      <c r="H950" s="13" t="s">
        <v>95</v>
      </c>
      <c r="I950" s="13" t="s">
        <v>2959</v>
      </c>
      <c r="L950" s="13" t="s">
        <v>2055</v>
      </c>
      <c r="M950" s="31">
        <v>78729</v>
      </c>
      <c r="N950" s="40">
        <v>232</v>
      </c>
      <c r="O950" s="51">
        <v>12.3</v>
      </c>
      <c r="P950" s="30">
        <v>36502</v>
      </c>
      <c r="Q950" s="30">
        <v>36691</v>
      </c>
      <c r="R950" s="30"/>
      <c r="S950" s="31" t="s">
        <v>2961</v>
      </c>
      <c r="T950" s="31" t="s">
        <v>2962</v>
      </c>
      <c r="U950" s="31" t="s">
        <v>3304</v>
      </c>
      <c r="V950" s="31" t="s">
        <v>2816</v>
      </c>
      <c r="X950" s="42"/>
      <c r="Y950" s="16"/>
      <c r="Z950" s="42"/>
      <c r="AA950" s="7"/>
      <c r="AB950" s="5"/>
      <c r="AC950" s="7"/>
      <c r="AD950" s="7"/>
      <c r="AE950" s="7"/>
      <c r="AF950" s="35"/>
      <c r="AG950" s="7"/>
      <c r="AH950" s="5"/>
      <c r="AI950" s="9"/>
      <c r="AJ950" s="9"/>
      <c r="AK950" s="9"/>
      <c r="AL950" s="5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  <c r="EB950" s="9"/>
      <c r="EC950" s="9"/>
      <c r="ED950" s="9"/>
      <c r="EE950" s="9"/>
      <c r="EF950" s="9"/>
      <c r="EG950" s="9"/>
      <c r="EH950" s="9"/>
      <c r="EI950" s="9"/>
      <c r="EJ950" s="9"/>
      <c r="EK950" s="9"/>
      <c r="EL950" s="9"/>
      <c r="EM950" s="9"/>
      <c r="EN950" s="9"/>
      <c r="EO950" s="9"/>
      <c r="EP950" s="9"/>
      <c r="EQ950" s="9"/>
    </row>
    <row r="951" spans="2:147" ht="18.75">
      <c r="B951" s="125"/>
      <c r="C951" s="31"/>
      <c r="D951" s="32"/>
      <c r="E951" s="58">
        <v>247747</v>
      </c>
      <c r="G951" s="54" t="s">
        <v>2363</v>
      </c>
      <c r="H951" s="13" t="s">
        <v>3405</v>
      </c>
      <c r="I951" s="13" t="s">
        <v>3860</v>
      </c>
      <c r="L951" s="13" t="s">
        <v>1266</v>
      </c>
      <c r="M951" s="31">
        <v>78745</v>
      </c>
      <c r="N951" s="40">
        <v>352</v>
      </c>
      <c r="O951" s="51">
        <v>17.3</v>
      </c>
      <c r="P951" s="30">
        <v>36964</v>
      </c>
      <c r="Q951" s="30">
        <v>37144</v>
      </c>
      <c r="R951" s="31" t="s">
        <v>4328</v>
      </c>
      <c r="S951" s="31" t="s">
        <v>4329</v>
      </c>
      <c r="T951" s="31" t="s">
        <v>1023</v>
      </c>
      <c r="U951" s="31" t="s">
        <v>3304</v>
      </c>
      <c r="V951" s="31" t="s">
        <v>1081</v>
      </c>
      <c r="X951" s="42"/>
      <c r="Y951" s="16"/>
      <c r="AA951" s="125"/>
      <c r="AB951" s="125"/>
      <c r="AC951" s="125"/>
      <c r="AD951" s="125"/>
      <c r="AE951" s="7"/>
      <c r="AF951" s="35"/>
      <c r="AG951" s="7"/>
      <c r="AH951" s="5"/>
      <c r="AI951" s="9"/>
      <c r="AJ951" s="9"/>
      <c r="AK951" s="9"/>
      <c r="AL951" s="5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  <c r="EB951" s="9"/>
      <c r="EC951" s="9"/>
      <c r="ED951" s="9"/>
      <c r="EE951" s="9"/>
      <c r="EF951" s="9"/>
      <c r="EG951" s="9"/>
      <c r="EH951" s="9"/>
      <c r="EI951" s="9"/>
      <c r="EJ951" s="9"/>
      <c r="EK951" s="9"/>
      <c r="EL951" s="9"/>
      <c r="EM951" s="9"/>
      <c r="EN951" s="9"/>
      <c r="EO951" s="9"/>
      <c r="EP951" s="9"/>
      <c r="EQ951" s="9"/>
    </row>
    <row r="952" spans="2:147" ht="18.75">
      <c r="B952" s="13"/>
      <c r="C952" s="31"/>
      <c r="D952" s="32"/>
      <c r="E952" s="161">
        <v>10123189</v>
      </c>
      <c r="F952" s="157"/>
      <c r="G952" s="154" t="s">
        <v>42</v>
      </c>
      <c r="H952" s="154" t="s">
        <v>1187</v>
      </c>
      <c r="I952" s="154" t="s">
        <v>1184</v>
      </c>
      <c r="J952" s="156">
        <v>3382354</v>
      </c>
      <c r="K952" s="157"/>
      <c r="L952" s="154"/>
      <c r="M952" s="157">
        <v>78758</v>
      </c>
      <c r="N952" s="157">
        <v>13</v>
      </c>
      <c r="O952" s="163">
        <v>1.09</v>
      </c>
      <c r="P952" s="173">
        <v>39517</v>
      </c>
      <c r="Q952" s="173">
        <v>39905</v>
      </c>
      <c r="R952" s="157" t="s">
        <v>4076</v>
      </c>
      <c r="S952" s="164" t="s">
        <v>782</v>
      </c>
      <c r="T952" s="157" t="s">
        <v>783</v>
      </c>
      <c r="U952" s="157" t="s">
        <v>2049</v>
      </c>
      <c r="V952" s="157" t="s">
        <v>3888</v>
      </c>
      <c r="X952" s="42"/>
      <c r="Y952" s="16"/>
      <c r="Z952" s="42"/>
      <c r="AA952" s="7"/>
      <c r="AB952" s="5"/>
      <c r="AC952" s="7"/>
      <c r="AD952" s="7"/>
      <c r="AE952" s="7"/>
      <c r="AF952" s="35"/>
      <c r="AG952" s="7"/>
      <c r="AH952" s="5"/>
      <c r="AI952" s="9"/>
      <c r="AJ952" s="9"/>
      <c r="AK952" s="9"/>
      <c r="AL952" s="5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  <c r="EB952" s="9"/>
      <c r="EC952" s="9"/>
      <c r="ED952" s="9"/>
      <c r="EE952" s="9"/>
      <c r="EF952" s="9"/>
      <c r="EG952" s="9"/>
      <c r="EH952" s="9"/>
      <c r="EI952" s="9"/>
      <c r="EJ952" s="9"/>
      <c r="EK952" s="9"/>
      <c r="EL952" s="9"/>
      <c r="EM952" s="9"/>
      <c r="EN952" s="9"/>
      <c r="EO952" s="9"/>
      <c r="EP952" s="9"/>
      <c r="EQ952" s="9"/>
    </row>
    <row r="953" spans="2:147" ht="18.75">
      <c r="B953" s="13"/>
      <c r="C953" s="31"/>
      <c r="D953" s="32"/>
      <c r="E953" s="32" t="s">
        <v>1974</v>
      </c>
      <c r="F953" s="32"/>
      <c r="G953" s="13" t="s">
        <v>2995</v>
      </c>
      <c r="H953" s="32" t="s">
        <v>1975</v>
      </c>
      <c r="I953" s="32" t="s">
        <v>1536</v>
      </c>
      <c r="J953" s="31">
        <v>3194737</v>
      </c>
      <c r="K953" s="32" t="s">
        <v>3755</v>
      </c>
      <c r="L953" s="32">
        <v>3194737</v>
      </c>
      <c r="M953" s="31" t="s">
        <v>4041</v>
      </c>
      <c r="N953" s="31">
        <f>140+89</f>
        <v>229</v>
      </c>
      <c r="O953" s="51">
        <v>16.24</v>
      </c>
      <c r="P953" s="57">
        <v>39897</v>
      </c>
      <c r="Q953" s="57">
        <v>40724</v>
      </c>
      <c r="R953" s="31" t="s">
        <v>4328</v>
      </c>
      <c r="S953" s="31" t="s">
        <v>1537</v>
      </c>
      <c r="T953" s="31" t="s">
        <v>1538</v>
      </c>
      <c r="U953" s="126" t="s">
        <v>177</v>
      </c>
      <c r="V953" s="31" t="s">
        <v>1630</v>
      </c>
      <c r="X953" s="42"/>
      <c r="Y953" s="16"/>
      <c r="Z953" s="42"/>
      <c r="AA953" s="7"/>
      <c r="AB953" s="5"/>
      <c r="AC953" s="7"/>
      <c r="AD953" s="7"/>
      <c r="AE953" s="7"/>
      <c r="AF953" s="35"/>
      <c r="AG953" s="7"/>
      <c r="AH953" s="5"/>
      <c r="AI953" s="9"/>
      <c r="AJ953" s="9"/>
      <c r="AK953" s="9"/>
      <c r="AL953" s="5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  <c r="EB953" s="9"/>
      <c r="EC953" s="9"/>
      <c r="ED953" s="9"/>
      <c r="EE953" s="9"/>
      <c r="EF953" s="9"/>
      <c r="EG953" s="9"/>
      <c r="EH953" s="9"/>
      <c r="EI953" s="9"/>
      <c r="EJ953" s="9"/>
      <c r="EK953" s="9"/>
      <c r="EL953" s="9"/>
      <c r="EM953" s="9"/>
      <c r="EN953" s="9"/>
      <c r="EO953" s="9"/>
      <c r="EP953" s="9"/>
      <c r="EQ953" s="9"/>
    </row>
    <row r="954" spans="2:147" ht="18.75">
      <c r="B954" s="13"/>
      <c r="C954" s="31"/>
      <c r="D954" s="32"/>
      <c r="E954" s="124">
        <v>10619895</v>
      </c>
      <c r="F954" s="13"/>
      <c r="G954" s="125" t="s">
        <v>3968</v>
      </c>
      <c r="H954" s="125" t="s">
        <v>3966</v>
      </c>
      <c r="I954" s="125" t="s">
        <v>3967</v>
      </c>
      <c r="J954" s="126">
        <v>3511528</v>
      </c>
      <c r="K954" s="13"/>
      <c r="M954" s="126" t="s">
        <v>4073</v>
      </c>
      <c r="N954" s="31">
        <v>20</v>
      </c>
      <c r="O954" s="51">
        <v>0.88</v>
      </c>
      <c r="P954" s="127">
        <v>40736</v>
      </c>
      <c r="Q954" s="57">
        <v>41089</v>
      </c>
      <c r="R954" s="31" t="s">
        <v>4076</v>
      </c>
      <c r="S954" s="126" t="s">
        <v>2137</v>
      </c>
      <c r="T954" s="126" t="s">
        <v>4455</v>
      </c>
      <c r="U954" s="31" t="s">
        <v>3304</v>
      </c>
      <c r="V954" s="31" t="s">
        <v>3106</v>
      </c>
      <c r="X954" s="42"/>
      <c r="Y954" s="16"/>
      <c r="Z954" s="42"/>
      <c r="AA954" s="7"/>
      <c r="AB954" s="5"/>
      <c r="AC954" s="7"/>
      <c r="AD954" s="7"/>
      <c r="AE954" s="7"/>
      <c r="AF954" s="35"/>
      <c r="AG954" s="7"/>
      <c r="AH954" s="5"/>
      <c r="AI954" s="9"/>
      <c r="AJ954" s="9"/>
      <c r="AK954" s="9"/>
      <c r="AL954" s="5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  <c r="EB954" s="9"/>
      <c r="EC954" s="9"/>
      <c r="ED954" s="9"/>
      <c r="EE954" s="9"/>
      <c r="EF954" s="9"/>
      <c r="EG954" s="9"/>
      <c r="EH954" s="9"/>
      <c r="EI954" s="9"/>
      <c r="EJ954" s="9"/>
      <c r="EK954" s="9"/>
      <c r="EL954" s="9"/>
      <c r="EM954" s="9"/>
      <c r="EN954" s="9"/>
      <c r="EO954" s="9"/>
      <c r="EP954" s="9"/>
      <c r="EQ954" s="9"/>
    </row>
    <row r="955" spans="1:147" ht="18.75">
      <c r="A955" s="124"/>
      <c r="B955" s="13"/>
      <c r="C955" s="125"/>
      <c r="D955" s="32"/>
      <c r="E955" s="124">
        <v>10787736</v>
      </c>
      <c r="F955" s="13"/>
      <c r="G955" s="125" t="s">
        <v>4412</v>
      </c>
      <c r="H955" s="125" t="s">
        <v>4622</v>
      </c>
      <c r="I955" s="125" t="s">
        <v>4413</v>
      </c>
      <c r="J955" s="126">
        <v>245052</v>
      </c>
      <c r="K955" s="125"/>
      <c r="M955" s="126" t="s">
        <v>4073</v>
      </c>
      <c r="N955" s="31">
        <v>6</v>
      </c>
      <c r="O955" s="130">
        <v>0.242</v>
      </c>
      <c r="P955" s="127">
        <v>41086</v>
      </c>
      <c r="Q955" s="127">
        <v>41449</v>
      </c>
      <c r="R955" s="31" t="s">
        <v>4221</v>
      </c>
      <c r="S955" s="126" t="s">
        <v>1872</v>
      </c>
      <c r="T955" s="126" t="s">
        <v>2122</v>
      </c>
      <c r="U955" s="4" t="s">
        <v>177</v>
      </c>
      <c r="V955" s="31" t="s">
        <v>4464</v>
      </c>
      <c r="X955" s="42"/>
      <c r="Y955" s="16"/>
      <c r="Z955" s="42"/>
      <c r="AA955" s="7"/>
      <c r="AB955" s="5"/>
      <c r="AC955" s="7"/>
      <c r="AD955" s="7"/>
      <c r="AE955" s="7"/>
      <c r="AF955" s="35"/>
      <c r="AG955" s="7"/>
      <c r="AH955" s="5"/>
      <c r="AI955" s="9"/>
      <c r="AJ955" s="9"/>
      <c r="AK955" s="9"/>
      <c r="AL955" s="5"/>
      <c r="AM955" s="9"/>
      <c r="AN955" s="9"/>
      <c r="AO955" s="9"/>
      <c r="AP955" s="9"/>
      <c r="AQ955" s="9"/>
      <c r="AR955" s="9"/>
      <c r="AS955" s="9"/>
      <c r="AT955" s="9"/>
      <c r="AU955" s="9"/>
      <c r="AV955" s="9"/>
      <c r="AW955" s="9"/>
      <c r="AX955" s="9"/>
      <c r="AY955" s="9"/>
      <c r="AZ955" s="9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  <c r="EB955" s="9"/>
      <c r="EC955" s="9"/>
      <c r="ED955" s="9"/>
      <c r="EE955" s="9"/>
      <c r="EF955" s="9"/>
      <c r="EG955" s="9"/>
      <c r="EH955" s="9"/>
      <c r="EI955" s="9"/>
      <c r="EJ955" s="9"/>
      <c r="EK955" s="9"/>
      <c r="EL955" s="9"/>
      <c r="EM955" s="9"/>
      <c r="EN955" s="9"/>
      <c r="EO955" s="9"/>
      <c r="EP955" s="9"/>
      <c r="EQ955" s="9"/>
    </row>
    <row r="956" spans="2:147" ht="18.75">
      <c r="B956" s="13"/>
      <c r="C956" s="31"/>
      <c r="D956" s="32"/>
      <c r="E956" s="124">
        <v>10841852</v>
      </c>
      <c r="F956" s="13"/>
      <c r="G956" s="125" t="s">
        <v>4568</v>
      </c>
      <c r="H956" s="125" t="s">
        <v>4566</v>
      </c>
      <c r="I956" s="125" t="s">
        <v>4567</v>
      </c>
      <c r="J956" s="126">
        <v>3186005</v>
      </c>
      <c r="K956" s="13"/>
      <c r="M956" s="126" t="s">
        <v>3709</v>
      </c>
      <c r="N956" s="31">
        <v>351</v>
      </c>
      <c r="O956" s="130">
        <v>28.128</v>
      </c>
      <c r="P956" s="127">
        <v>41193</v>
      </c>
      <c r="Q956" s="127">
        <v>41617</v>
      </c>
      <c r="R956" s="31" t="s">
        <v>1871</v>
      </c>
      <c r="S956" s="126" t="s">
        <v>4609</v>
      </c>
      <c r="T956" s="126" t="s">
        <v>4497</v>
      </c>
      <c r="U956" s="4" t="s">
        <v>177</v>
      </c>
      <c r="V956" s="31" t="s">
        <v>4636</v>
      </c>
      <c r="X956" s="42"/>
      <c r="Y956" s="16"/>
      <c r="Z956" s="42"/>
      <c r="AA956" s="7"/>
      <c r="AB956" s="5"/>
      <c r="AC956" s="7"/>
      <c r="AD956" s="7"/>
      <c r="AE956" s="7"/>
      <c r="AF956" s="35"/>
      <c r="AG956" s="7"/>
      <c r="AH956" s="5"/>
      <c r="AI956" s="9"/>
      <c r="AJ956" s="9"/>
      <c r="AK956" s="9"/>
      <c r="AL956" s="5"/>
      <c r="AM956" s="9"/>
      <c r="AN956" s="9"/>
      <c r="AO956" s="9"/>
      <c r="AP956" s="9"/>
      <c r="AQ956" s="9"/>
      <c r="AR956" s="9"/>
      <c r="AS956" s="9"/>
      <c r="AT956" s="9"/>
      <c r="AU956" s="9"/>
      <c r="AV956" s="9"/>
      <c r="AW956" s="9"/>
      <c r="AX956" s="9"/>
      <c r="AY956" s="9"/>
      <c r="AZ956" s="9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  <c r="EB956" s="9"/>
      <c r="EC956" s="9"/>
      <c r="ED956" s="9"/>
      <c r="EE956" s="9"/>
      <c r="EF956" s="9"/>
      <c r="EG956" s="9"/>
      <c r="EH956" s="9"/>
      <c r="EI956" s="9"/>
      <c r="EJ956" s="9"/>
      <c r="EK956" s="9"/>
      <c r="EL956" s="9"/>
      <c r="EM956" s="9"/>
      <c r="EN956" s="9"/>
      <c r="EO956" s="9"/>
      <c r="EP956" s="9"/>
      <c r="EQ956" s="9"/>
    </row>
    <row r="957" spans="2:147" ht="18.75">
      <c r="B957" s="13"/>
      <c r="C957" s="31"/>
      <c r="D957" s="32"/>
      <c r="E957" s="153">
        <v>10896244</v>
      </c>
      <c r="F957" s="154"/>
      <c r="G957" s="155" t="s">
        <v>4665</v>
      </c>
      <c r="H957" s="155" t="s">
        <v>4663</v>
      </c>
      <c r="I957" s="155" t="s">
        <v>4664</v>
      </c>
      <c r="J957" s="156">
        <v>253275</v>
      </c>
      <c r="K957" s="154"/>
      <c r="L957" s="154"/>
      <c r="M957" s="156" t="s">
        <v>532</v>
      </c>
      <c r="N957" s="159">
        <v>55</v>
      </c>
      <c r="O957" s="160">
        <v>0.472</v>
      </c>
      <c r="P957" s="158">
        <v>41318</v>
      </c>
      <c r="Q957" s="158">
        <v>41457</v>
      </c>
      <c r="R957" s="156" t="s">
        <v>1871</v>
      </c>
      <c r="S957" s="156" t="s">
        <v>4695</v>
      </c>
      <c r="T957" s="156" t="s">
        <v>1863</v>
      </c>
      <c r="U957" s="31" t="s">
        <v>3304</v>
      </c>
      <c r="V957" s="157" t="s">
        <v>4707</v>
      </c>
      <c r="X957" s="42"/>
      <c r="Y957" s="16"/>
      <c r="Z957" s="42"/>
      <c r="AA957" s="7"/>
      <c r="AB957" s="5"/>
      <c r="AC957" s="7"/>
      <c r="AD957" s="7"/>
      <c r="AE957" s="7"/>
      <c r="AF957" s="35"/>
      <c r="AG957" s="7"/>
      <c r="AH957" s="5"/>
      <c r="AI957" s="9"/>
      <c r="AJ957" s="9"/>
      <c r="AK957" s="9"/>
      <c r="AL957" s="5"/>
      <c r="AM957" s="9"/>
      <c r="AN957" s="9"/>
      <c r="AO957" s="9"/>
      <c r="AP957" s="9"/>
      <c r="AQ957" s="9"/>
      <c r="AR957" s="9"/>
      <c r="AS957" s="9"/>
      <c r="AT957" s="9"/>
      <c r="AU957" s="9"/>
      <c r="AV957" s="9"/>
      <c r="AW957" s="9"/>
      <c r="AX957" s="9"/>
      <c r="AY957" s="9"/>
      <c r="AZ957" s="9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  <c r="EB957" s="9"/>
      <c r="EC957" s="9"/>
      <c r="ED957" s="9"/>
      <c r="EE957" s="9"/>
      <c r="EF957" s="9"/>
      <c r="EG957" s="9"/>
      <c r="EH957" s="9"/>
      <c r="EI957" s="9"/>
      <c r="EJ957" s="9"/>
      <c r="EK957" s="9"/>
      <c r="EL957" s="9"/>
      <c r="EM957" s="9"/>
      <c r="EN957" s="9"/>
      <c r="EO957" s="9"/>
      <c r="EP957" s="9"/>
      <c r="EQ957" s="9"/>
    </row>
    <row r="958" spans="2:147" ht="18.75">
      <c r="B958" s="13"/>
      <c r="C958" s="31"/>
      <c r="D958" s="32"/>
      <c r="E958" s="32">
        <v>10505718</v>
      </c>
      <c r="F958" s="32"/>
      <c r="G958" s="13" t="s">
        <v>3895</v>
      </c>
      <c r="H958" s="32" t="s">
        <v>3896</v>
      </c>
      <c r="I958" s="32" t="s">
        <v>3894</v>
      </c>
      <c r="J958" s="31">
        <v>235640</v>
      </c>
      <c r="K958" s="32"/>
      <c r="L958" s="32"/>
      <c r="M958" s="31">
        <v>78751</v>
      </c>
      <c r="N958" s="31">
        <v>23</v>
      </c>
      <c r="O958" s="51">
        <v>0.59</v>
      </c>
      <c r="P958" s="57">
        <v>40471</v>
      </c>
      <c r="Q958" s="57">
        <v>40585</v>
      </c>
      <c r="R958" s="31" t="s">
        <v>3720</v>
      </c>
      <c r="S958" s="31" t="s">
        <v>3897</v>
      </c>
      <c r="T958" s="31" t="s">
        <v>1702</v>
      </c>
      <c r="U958" s="31" t="s">
        <v>3304</v>
      </c>
      <c r="V958" s="31" t="s">
        <v>2555</v>
      </c>
      <c r="X958" s="42"/>
      <c r="Y958" s="16"/>
      <c r="Z958" s="42"/>
      <c r="AA958" s="7"/>
      <c r="AB958" s="5"/>
      <c r="AC958" s="7"/>
      <c r="AD958" s="7"/>
      <c r="AE958" s="7"/>
      <c r="AF958" s="35"/>
      <c r="AG958" s="7"/>
      <c r="AH958" s="5"/>
      <c r="AI958" s="9"/>
      <c r="AJ958" s="9"/>
      <c r="AK958" s="9"/>
      <c r="AL958" s="5"/>
      <c r="AM958" s="9"/>
      <c r="AN958" s="9"/>
      <c r="AO958" s="9"/>
      <c r="AP958" s="9"/>
      <c r="AQ958" s="9"/>
      <c r="AR958" s="9"/>
      <c r="AS958" s="9"/>
      <c r="AT958" s="9"/>
      <c r="AU958" s="9"/>
      <c r="AV958" s="9"/>
      <c r="AW958" s="9"/>
      <c r="AX958" s="9"/>
      <c r="AY958" s="9"/>
      <c r="AZ958" s="9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  <c r="EB958" s="9"/>
      <c r="EC958" s="9"/>
      <c r="ED958" s="9"/>
      <c r="EE958" s="9"/>
      <c r="EF958" s="9"/>
      <c r="EG958" s="9"/>
      <c r="EH958" s="9"/>
      <c r="EI958" s="9"/>
      <c r="EJ958" s="9"/>
      <c r="EK958" s="9"/>
      <c r="EL958" s="9"/>
      <c r="EM958" s="9"/>
      <c r="EN958" s="9"/>
      <c r="EO958" s="9"/>
      <c r="EP958" s="9"/>
      <c r="EQ958" s="9"/>
    </row>
    <row r="959" spans="2:147" ht="18.75">
      <c r="B959" s="13"/>
      <c r="C959" s="31"/>
      <c r="D959" s="32"/>
      <c r="E959" s="58">
        <v>295489</v>
      </c>
      <c r="G959" s="54" t="s">
        <v>1900</v>
      </c>
      <c r="H959" s="55" t="s">
        <v>493</v>
      </c>
      <c r="I959" s="54" t="s">
        <v>1901</v>
      </c>
      <c r="J959" s="91">
        <v>247301</v>
      </c>
      <c r="K959" s="91"/>
      <c r="L959" s="54" t="s">
        <v>1901</v>
      </c>
      <c r="M959" s="91">
        <v>78705</v>
      </c>
      <c r="N959" s="91">
        <v>98</v>
      </c>
      <c r="O959" s="98">
        <v>0.6888</v>
      </c>
      <c r="P959" s="57">
        <v>38840</v>
      </c>
      <c r="Q959" s="57">
        <v>38965</v>
      </c>
      <c r="R959" s="31" t="s">
        <v>2012</v>
      </c>
      <c r="S959" s="92" t="s">
        <v>2536</v>
      </c>
      <c r="T959" s="92" t="s">
        <v>1384</v>
      </c>
      <c r="U959" s="31" t="s">
        <v>3304</v>
      </c>
      <c r="V959" s="31" t="s">
        <v>1814</v>
      </c>
      <c r="X959" s="42"/>
      <c r="Y959" s="16"/>
      <c r="Z959" s="42"/>
      <c r="AA959" s="7"/>
      <c r="AB959" s="5"/>
      <c r="AC959" s="7"/>
      <c r="AD959" s="7"/>
      <c r="AE959" s="7"/>
      <c r="AF959" s="35"/>
      <c r="AG959" s="7"/>
      <c r="AH959" s="5"/>
      <c r="AI959" s="9"/>
      <c r="AJ959" s="9"/>
      <c r="AK959" s="9"/>
      <c r="AL959" s="5"/>
      <c r="AM959" s="9"/>
      <c r="AN959" s="9"/>
      <c r="AO959" s="9"/>
      <c r="AP959" s="9"/>
      <c r="AQ959" s="9"/>
      <c r="AR959" s="9"/>
      <c r="AS959" s="9"/>
      <c r="AT959" s="9"/>
      <c r="AU959" s="9"/>
      <c r="AV959" s="9"/>
      <c r="AW959" s="9"/>
      <c r="AX959" s="9"/>
      <c r="AY959" s="9"/>
      <c r="AZ959" s="9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  <c r="EB959" s="9"/>
      <c r="EC959" s="9"/>
      <c r="ED959" s="9"/>
      <c r="EE959" s="9"/>
      <c r="EF959" s="9"/>
      <c r="EG959" s="9"/>
      <c r="EH959" s="9"/>
      <c r="EI959" s="9"/>
      <c r="EJ959" s="9"/>
      <c r="EK959" s="9"/>
      <c r="EL959" s="9"/>
      <c r="EM959" s="9"/>
      <c r="EN959" s="9"/>
      <c r="EO959" s="9"/>
      <c r="EP959" s="9"/>
      <c r="EQ959" s="9"/>
    </row>
    <row r="960" spans="2:147" ht="18.75">
      <c r="B960" s="13"/>
      <c r="C960" s="31"/>
      <c r="D960" s="32"/>
      <c r="E960" s="58">
        <v>253555</v>
      </c>
      <c r="G960" s="54" t="s">
        <v>3330</v>
      </c>
      <c r="H960" s="54" t="s">
        <v>4013</v>
      </c>
      <c r="I960" s="13" t="s">
        <v>1933</v>
      </c>
      <c r="J960" s="31">
        <v>589670</v>
      </c>
      <c r="L960" s="54" t="s">
        <v>3331</v>
      </c>
      <c r="M960" s="31">
        <v>78705</v>
      </c>
      <c r="N960" s="91">
        <v>74</v>
      </c>
      <c r="O960" s="98">
        <v>0.47600000000000003</v>
      </c>
      <c r="P960" s="57">
        <v>38474</v>
      </c>
      <c r="Q960" s="57">
        <v>38637</v>
      </c>
      <c r="R960" s="31" t="s">
        <v>2012</v>
      </c>
      <c r="S960" s="31" t="s">
        <v>4250</v>
      </c>
      <c r="T960" s="92" t="s">
        <v>1384</v>
      </c>
      <c r="U960" s="31" t="s">
        <v>3304</v>
      </c>
      <c r="V960" s="31" t="s">
        <v>3016</v>
      </c>
      <c r="X960" s="42"/>
      <c r="Y960" s="16"/>
      <c r="Z960" s="42"/>
      <c r="AA960" s="7"/>
      <c r="AB960" s="5"/>
      <c r="AC960" s="7"/>
      <c r="AD960" s="7"/>
      <c r="AE960" s="7"/>
      <c r="AF960" s="35"/>
      <c r="AG960" s="7"/>
      <c r="AH960" s="5"/>
      <c r="AI960" s="9"/>
      <c r="AJ960" s="9"/>
      <c r="AK960" s="9"/>
      <c r="AL960" s="5"/>
      <c r="AM960" s="9"/>
      <c r="AN960" s="9"/>
      <c r="AO960" s="9"/>
      <c r="AP960" s="9"/>
      <c r="AQ960" s="9"/>
      <c r="AR960" s="9"/>
      <c r="AS960" s="9"/>
      <c r="AT960" s="9"/>
      <c r="AU960" s="9"/>
      <c r="AV960" s="9"/>
      <c r="AW960" s="9"/>
      <c r="AX960" s="9"/>
      <c r="AY960" s="9"/>
      <c r="AZ960" s="9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  <c r="EB960" s="9"/>
      <c r="EC960" s="9"/>
      <c r="ED960" s="9"/>
      <c r="EE960" s="9"/>
      <c r="EF960" s="9"/>
      <c r="EG960" s="9"/>
      <c r="EH960" s="9"/>
      <c r="EI960" s="9"/>
      <c r="EJ960" s="9"/>
      <c r="EK960" s="9"/>
      <c r="EL960" s="9"/>
      <c r="EM960" s="9"/>
      <c r="EN960" s="9"/>
      <c r="EO960" s="9"/>
      <c r="EP960" s="9"/>
      <c r="EQ960" s="9"/>
    </row>
    <row r="961" spans="2:147" ht="18.75">
      <c r="B961" s="13"/>
      <c r="C961" s="31"/>
      <c r="D961" s="32"/>
      <c r="E961" s="124">
        <v>10621566</v>
      </c>
      <c r="F961" s="13"/>
      <c r="G961" s="125" t="s">
        <v>3949</v>
      </c>
      <c r="H961" s="125" t="s">
        <v>2128</v>
      </c>
      <c r="I961" s="125" t="s">
        <v>3948</v>
      </c>
      <c r="J961" s="126">
        <v>3047292</v>
      </c>
      <c r="K961" s="13"/>
      <c r="M961" s="126" t="s">
        <v>3644</v>
      </c>
      <c r="N961" s="31">
        <v>392</v>
      </c>
      <c r="O961" s="51">
        <v>18.04</v>
      </c>
      <c r="P961" s="127">
        <v>40739</v>
      </c>
      <c r="Q961" s="13"/>
      <c r="R961" s="31" t="s">
        <v>4076</v>
      </c>
      <c r="S961" s="126" t="s">
        <v>2129</v>
      </c>
      <c r="T961" s="126" t="s">
        <v>2223</v>
      </c>
      <c r="U961" s="126" t="s">
        <v>554</v>
      </c>
      <c r="V961" s="31" t="s">
        <v>3106</v>
      </c>
      <c r="X961" s="42"/>
      <c r="Y961" s="16"/>
      <c r="Z961" s="42"/>
      <c r="AA961" s="7"/>
      <c r="AB961" s="5"/>
      <c r="AC961" s="7"/>
      <c r="AD961" s="7"/>
      <c r="AE961" s="7"/>
      <c r="AF961" s="35"/>
      <c r="AG961" s="7"/>
      <c r="AH961" s="5"/>
      <c r="AI961" s="9"/>
      <c r="AJ961" s="9"/>
      <c r="AK961" s="9"/>
      <c r="AL961" s="5"/>
      <c r="AM961" s="9"/>
      <c r="AN961" s="9"/>
      <c r="AO961" s="9"/>
      <c r="AP961" s="9"/>
      <c r="AQ961" s="9"/>
      <c r="AR961" s="9"/>
      <c r="AS961" s="9"/>
      <c r="AT961" s="9"/>
      <c r="AU961" s="9"/>
      <c r="AV961" s="9"/>
      <c r="AW961" s="9"/>
      <c r="AX961" s="9"/>
      <c r="AY961" s="9"/>
      <c r="AZ961" s="9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  <c r="EB961" s="9"/>
      <c r="EC961" s="9"/>
      <c r="ED961" s="9"/>
      <c r="EE961" s="9"/>
      <c r="EF961" s="9"/>
      <c r="EG961" s="9"/>
      <c r="EH961" s="9"/>
      <c r="EI961" s="9"/>
      <c r="EJ961" s="9"/>
      <c r="EK961" s="9"/>
      <c r="EL961" s="9"/>
      <c r="EM961" s="9"/>
      <c r="EN961" s="9"/>
      <c r="EO961" s="9"/>
      <c r="EP961" s="9"/>
      <c r="EQ961" s="9"/>
    </row>
    <row r="962" spans="2:147" ht="18.75">
      <c r="B962" s="13"/>
      <c r="C962" s="31"/>
      <c r="D962" s="32"/>
      <c r="E962" s="124">
        <v>10837491</v>
      </c>
      <c r="F962" s="125"/>
      <c r="G962" s="125" t="s">
        <v>4513</v>
      </c>
      <c r="H962" s="125" t="s">
        <v>4516</v>
      </c>
      <c r="I962" s="125" t="s">
        <v>3948</v>
      </c>
      <c r="J962" s="126">
        <v>3047292</v>
      </c>
      <c r="K962" s="125"/>
      <c r="M962" s="126" t="s">
        <v>3644</v>
      </c>
      <c r="N962" s="31">
        <v>392</v>
      </c>
      <c r="O962" s="130">
        <v>17.85</v>
      </c>
      <c r="P962" s="127">
        <v>41184</v>
      </c>
      <c r="Q962" s="127">
        <v>41508</v>
      </c>
      <c r="R962" s="31" t="s">
        <v>259</v>
      </c>
      <c r="S962" s="126" t="s">
        <v>2243</v>
      </c>
      <c r="T962" s="126" t="s">
        <v>2223</v>
      </c>
      <c r="U962" s="31" t="s">
        <v>3304</v>
      </c>
      <c r="V962" s="31" t="s">
        <v>4519</v>
      </c>
      <c r="X962" s="42"/>
      <c r="Y962" s="16"/>
      <c r="Z962" s="42"/>
      <c r="AA962" s="7"/>
      <c r="AB962" s="5"/>
      <c r="AC962" s="7"/>
      <c r="AD962" s="7"/>
      <c r="AE962" s="7"/>
      <c r="AF962" s="35"/>
      <c r="AG962" s="7"/>
      <c r="AH962" s="5"/>
      <c r="AI962" s="9"/>
      <c r="AJ962" s="9"/>
      <c r="AK962" s="9"/>
      <c r="AL962" s="5"/>
      <c r="AM962" s="9"/>
      <c r="AN962" s="9"/>
      <c r="AO962" s="9"/>
      <c r="AP962" s="9"/>
      <c r="AQ962" s="9"/>
      <c r="AR962" s="9"/>
      <c r="AS962" s="9"/>
      <c r="AT962" s="9"/>
      <c r="AU962" s="9"/>
      <c r="AV962" s="9"/>
      <c r="AW962" s="9"/>
      <c r="AX962" s="9"/>
      <c r="AY962" s="9"/>
      <c r="AZ962" s="9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  <c r="EB962" s="9"/>
      <c r="EC962" s="9"/>
      <c r="ED962" s="9"/>
      <c r="EE962" s="9"/>
      <c r="EF962" s="9"/>
      <c r="EG962" s="9"/>
      <c r="EH962" s="9"/>
      <c r="EI962" s="9"/>
      <c r="EJ962" s="9"/>
      <c r="EK962" s="9"/>
      <c r="EL962" s="9"/>
      <c r="EM962" s="9"/>
      <c r="EN962" s="9"/>
      <c r="EO962" s="9"/>
      <c r="EP962" s="9"/>
      <c r="EQ962" s="9"/>
    </row>
    <row r="963" spans="2:147" ht="18.75">
      <c r="B963" s="13"/>
      <c r="C963" s="31"/>
      <c r="D963" s="32"/>
      <c r="E963" s="124">
        <v>11088119</v>
      </c>
      <c r="F963" s="13"/>
      <c r="G963" s="125" t="s">
        <v>5374</v>
      </c>
      <c r="H963" s="125" t="s">
        <v>5564</v>
      </c>
      <c r="I963" s="125" t="s">
        <v>5565</v>
      </c>
      <c r="J963" s="126">
        <v>402212</v>
      </c>
      <c r="K963" s="13"/>
      <c r="M963" s="31">
        <v>78702</v>
      </c>
      <c r="N963" s="31">
        <v>347</v>
      </c>
      <c r="O963" s="130">
        <v>2.99</v>
      </c>
      <c r="P963" s="127">
        <v>41683</v>
      </c>
      <c r="Q963" s="127">
        <v>41985</v>
      </c>
      <c r="R963" s="31" t="s">
        <v>4463</v>
      </c>
      <c r="S963" s="126" t="s">
        <v>5375</v>
      </c>
      <c r="T963" s="126" t="s">
        <v>4683</v>
      </c>
      <c r="U963" s="126" t="s">
        <v>177</v>
      </c>
      <c r="V963" s="31" t="s">
        <v>5003</v>
      </c>
      <c r="X963" s="42"/>
      <c r="Y963" s="16"/>
      <c r="Z963" s="42"/>
      <c r="AA963" s="7"/>
      <c r="AB963" s="5"/>
      <c r="AC963" s="7"/>
      <c r="AD963" s="7"/>
      <c r="AE963" s="7"/>
      <c r="AF963" s="35"/>
      <c r="AG963" s="7"/>
      <c r="AH963" s="5"/>
      <c r="AI963" s="9"/>
      <c r="AJ963" s="9"/>
      <c r="AK963" s="9"/>
      <c r="AL963" s="5"/>
      <c r="AM963" s="9"/>
      <c r="AN963" s="9"/>
      <c r="AO963" s="9"/>
      <c r="AP963" s="9"/>
      <c r="AQ963" s="9"/>
      <c r="AR963" s="9"/>
      <c r="AS963" s="9"/>
      <c r="AT963" s="9"/>
      <c r="AU963" s="9"/>
      <c r="AV963" s="9"/>
      <c r="AW963" s="9"/>
      <c r="AX963" s="9"/>
      <c r="AY963" s="9"/>
      <c r="AZ963" s="9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  <c r="EB963" s="9"/>
      <c r="EC963" s="9"/>
      <c r="ED963" s="9"/>
      <c r="EE963" s="9"/>
      <c r="EF963" s="9"/>
      <c r="EG963" s="9"/>
      <c r="EH963" s="9"/>
      <c r="EI963" s="9"/>
      <c r="EJ963" s="9"/>
      <c r="EK963" s="9"/>
      <c r="EL963" s="9"/>
      <c r="EM963" s="9"/>
      <c r="EN963" s="9"/>
      <c r="EO963" s="9"/>
      <c r="EP963" s="9"/>
      <c r="EQ963" s="9"/>
    </row>
    <row r="964" spans="2:147" ht="18.75">
      <c r="B964" s="13"/>
      <c r="C964" s="31"/>
      <c r="D964" s="32"/>
      <c r="E964" s="56" t="s">
        <v>3323</v>
      </c>
      <c r="G964" s="54" t="s">
        <v>1918</v>
      </c>
      <c r="H964" s="55" t="s">
        <v>1927</v>
      </c>
      <c r="I964" s="54" t="s">
        <v>1928</v>
      </c>
      <c r="J964" s="91">
        <v>159086</v>
      </c>
      <c r="K964" s="91"/>
      <c r="L964" s="54" t="s">
        <v>2936</v>
      </c>
      <c r="M964" s="91">
        <v>78749</v>
      </c>
      <c r="N964" s="91">
        <v>59</v>
      </c>
      <c r="O964" s="98">
        <v>6.37</v>
      </c>
      <c r="P964" s="57">
        <v>38883</v>
      </c>
      <c r="Q964" s="57">
        <v>39220</v>
      </c>
      <c r="R964" s="31" t="s">
        <v>1600</v>
      </c>
      <c r="S964" s="92" t="s">
        <v>2531</v>
      </c>
      <c r="T964" s="92" t="s">
        <v>2532</v>
      </c>
      <c r="U964" s="92" t="s">
        <v>906</v>
      </c>
      <c r="V964" s="31" t="s">
        <v>1814</v>
      </c>
      <c r="X964" s="42"/>
      <c r="Y964" s="16"/>
      <c r="Z964" s="42"/>
      <c r="AA964" s="7"/>
      <c r="AB964" s="5"/>
      <c r="AC964" s="7"/>
      <c r="AD964" s="7"/>
      <c r="AE964" s="7"/>
      <c r="AF964" s="35"/>
      <c r="AG964" s="7"/>
      <c r="AH964" s="5"/>
      <c r="AI964" s="9"/>
      <c r="AJ964" s="9"/>
      <c r="AK964" s="9"/>
      <c r="AL964" s="5"/>
      <c r="AM964" s="9"/>
      <c r="AN964" s="9"/>
      <c r="AO964" s="9"/>
      <c r="AP964" s="9"/>
      <c r="AQ964" s="9"/>
      <c r="AR964" s="9"/>
      <c r="AS964" s="9"/>
      <c r="AT964" s="9"/>
      <c r="AU964" s="9"/>
      <c r="AV964" s="9"/>
      <c r="AW964" s="9"/>
      <c r="AX964" s="9"/>
      <c r="AY964" s="9"/>
      <c r="AZ964" s="9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  <c r="EB964" s="9"/>
      <c r="EC964" s="9"/>
      <c r="ED964" s="9"/>
      <c r="EE964" s="9"/>
      <c r="EF964" s="9"/>
      <c r="EG964" s="9"/>
      <c r="EH964" s="9"/>
      <c r="EI964" s="9"/>
      <c r="EJ964" s="9"/>
      <c r="EK964" s="9"/>
      <c r="EL964" s="9"/>
      <c r="EM964" s="9"/>
      <c r="EN964" s="9"/>
      <c r="EO964" s="9"/>
      <c r="EP964" s="9"/>
      <c r="EQ964" s="9"/>
    </row>
    <row r="965" spans="2:147" ht="18.75">
      <c r="B965" s="13"/>
      <c r="C965" s="31"/>
      <c r="D965" s="32"/>
      <c r="E965" s="32">
        <v>305218</v>
      </c>
      <c r="G965" s="32" t="s">
        <v>2452</v>
      </c>
      <c r="H965" s="32" t="s">
        <v>2355</v>
      </c>
      <c r="I965" s="32" t="s">
        <v>2453</v>
      </c>
      <c r="J965" s="31">
        <v>3152487</v>
      </c>
      <c r="L965" s="32" t="s">
        <v>2453</v>
      </c>
      <c r="M965" s="31">
        <v>78701</v>
      </c>
      <c r="N965" s="31">
        <v>178</v>
      </c>
      <c r="O965" s="51">
        <v>0.6069</v>
      </c>
      <c r="P965" s="30">
        <v>38992</v>
      </c>
      <c r="Q965" s="30">
        <v>39325</v>
      </c>
      <c r="R965" s="57" t="s">
        <v>1600</v>
      </c>
      <c r="S965" s="31" t="s">
        <v>2454</v>
      </c>
      <c r="T965" s="31" t="s">
        <v>1749</v>
      </c>
      <c r="U965" s="31" t="s">
        <v>3304</v>
      </c>
      <c r="V965" s="31" t="s">
        <v>769</v>
      </c>
      <c r="X965" s="42"/>
      <c r="Y965" s="16"/>
      <c r="Z965" s="42"/>
      <c r="AA965" s="7"/>
      <c r="AB965" s="5"/>
      <c r="AC965" s="7"/>
      <c r="AD965" s="7"/>
      <c r="AE965" s="7"/>
      <c r="AF965" s="35"/>
      <c r="AG965" s="7"/>
      <c r="AH965" s="5"/>
      <c r="AI965" s="9"/>
      <c r="AJ965" s="9"/>
      <c r="AK965" s="9"/>
      <c r="AL965" s="5"/>
      <c r="AM965" s="9"/>
      <c r="AN965" s="9"/>
      <c r="AO965" s="9"/>
      <c r="AP965" s="9"/>
      <c r="AQ965" s="9"/>
      <c r="AR965" s="9"/>
      <c r="AS965" s="9"/>
      <c r="AT965" s="9"/>
      <c r="AU965" s="9"/>
      <c r="AV965" s="9"/>
      <c r="AW965" s="9"/>
      <c r="AX965" s="9"/>
      <c r="AY965" s="9"/>
      <c r="AZ965" s="9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  <c r="EB965" s="9"/>
      <c r="EC965" s="9"/>
      <c r="ED965" s="9"/>
      <c r="EE965" s="9"/>
      <c r="EF965" s="9"/>
      <c r="EG965" s="9"/>
      <c r="EH965" s="9"/>
      <c r="EI965" s="9"/>
      <c r="EJ965" s="9"/>
      <c r="EK965" s="9"/>
      <c r="EL965" s="9"/>
      <c r="EM965" s="9"/>
      <c r="EN965" s="9"/>
      <c r="EO965" s="9"/>
      <c r="EP965" s="9"/>
      <c r="EQ965" s="9"/>
    </row>
    <row r="966" spans="2:147" ht="18.75">
      <c r="B966" s="13"/>
      <c r="C966" s="31"/>
      <c r="D966" s="32"/>
      <c r="G966" s="13" t="s">
        <v>772</v>
      </c>
      <c r="H966" s="13" t="s">
        <v>773</v>
      </c>
      <c r="I966" s="13" t="s">
        <v>774</v>
      </c>
      <c r="L966" s="13" t="s">
        <v>988</v>
      </c>
      <c r="M966" s="31">
        <v>78744</v>
      </c>
      <c r="N966" s="40">
        <v>383</v>
      </c>
      <c r="O966" s="51">
        <v>14.86</v>
      </c>
      <c r="P966" s="30">
        <v>31048</v>
      </c>
      <c r="Q966" s="30">
        <v>31107</v>
      </c>
      <c r="R966" s="30"/>
      <c r="S966" s="31" t="s">
        <v>775</v>
      </c>
      <c r="T966" s="31" t="s">
        <v>2881</v>
      </c>
      <c r="U966" s="31" t="s">
        <v>3304</v>
      </c>
      <c r="V966" s="31" t="s">
        <v>776</v>
      </c>
      <c r="X966" s="42"/>
      <c r="Y966" s="16"/>
      <c r="Z966" s="42"/>
      <c r="AA966" s="7"/>
      <c r="AB966" s="5"/>
      <c r="AC966" s="7"/>
      <c r="AD966" s="7"/>
      <c r="AE966" s="7"/>
      <c r="AF966" s="35"/>
      <c r="AG966" s="7"/>
      <c r="AH966" s="5"/>
      <c r="AI966" s="9"/>
      <c r="AJ966" s="9"/>
      <c r="AK966" s="9"/>
      <c r="AL966" s="5"/>
      <c r="AM966" s="9"/>
      <c r="AN966" s="9"/>
      <c r="AO966" s="9"/>
      <c r="AP966" s="9"/>
      <c r="AQ966" s="9"/>
      <c r="AR966" s="9"/>
      <c r="AS966" s="9"/>
      <c r="AT966" s="9"/>
      <c r="AU966" s="9"/>
      <c r="AV966" s="9"/>
      <c r="AW966" s="9"/>
      <c r="AX966" s="9"/>
      <c r="AY966" s="9"/>
      <c r="AZ966" s="9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  <c r="EB966" s="9"/>
      <c r="EC966" s="9"/>
      <c r="ED966" s="9"/>
      <c r="EE966" s="9"/>
      <c r="EF966" s="9"/>
      <c r="EG966" s="9"/>
      <c r="EH966" s="9"/>
      <c r="EI966" s="9"/>
      <c r="EJ966" s="9"/>
      <c r="EK966" s="9"/>
      <c r="EL966" s="9"/>
      <c r="EM966" s="9"/>
      <c r="EN966" s="9"/>
      <c r="EO966" s="9"/>
      <c r="EP966" s="9"/>
      <c r="EQ966" s="9"/>
    </row>
    <row r="967" spans="2:147" ht="18.75">
      <c r="B967" s="13"/>
      <c r="C967" s="31"/>
      <c r="D967" s="32"/>
      <c r="E967" s="124">
        <v>10187828</v>
      </c>
      <c r="F967" s="13"/>
      <c r="G967" s="125" t="s">
        <v>3166</v>
      </c>
      <c r="H967" s="125" t="s">
        <v>1144</v>
      </c>
      <c r="I967" s="125" t="s">
        <v>3165</v>
      </c>
      <c r="J967" s="126">
        <v>846423</v>
      </c>
      <c r="K967" s="13"/>
      <c r="M967" s="126" t="s">
        <v>3167</v>
      </c>
      <c r="N967" s="31">
        <v>27</v>
      </c>
      <c r="O967" s="130">
        <v>1.997</v>
      </c>
      <c r="P967" s="127">
        <v>39689</v>
      </c>
      <c r="Q967" s="57">
        <v>39757</v>
      </c>
      <c r="R967" s="126" t="s">
        <v>4328</v>
      </c>
      <c r="S967" s="126" t="s">
        <v>69</v>
      </c>
      <c r="T967" s="126" t="s">
        <v>4071</v>
      </c>
      <c r="U967" s="31" t="s">
        <v>3304</v>
      </c>
      <c r="V967" s="31" t="s">
        <v>187</v>
      </c>
      <c r="X967" s="42"/>
      <c r="Y967" s="16"/>
      <c r="Z967" s="42"/>
      <c r="AA967" s="7"/>
      <c r="AB967" s="5"/>
      <c r="AC967" s="7"/>
      <c r="AD967" s="7"/>
      <c r="AE967" s="7"/>
      <c r="AF967" s="35"/>
      <c r="AG967" s="7"/>
      <c r="AH967" s="5"/>
      <c r="AI967" s="9"/>
      <c r="AJ967" s="9"/>
      <c r="AK967" s="9"/>
      <c r="AL967" s="5"/>
      <c r="AM967" s="9"/>
      <c r="AN967" s="9"/>
      <c r="AO967" s="9"/>
      <c r="AP967" s="9"/>
      <c r="AQ967" s="9"/>
      <c r="AR967" s="9"/>
      <c r="AS967" s="9"/>
      <c r="AT967" s="9"/>
      <c r="AU967" s="9"/>
      <c r="AV967" s="9"/>
      <c r="AW967" s="9"/>
      <c r="AX967" s="9"/>
      <c r="AY967" s="9"/>
      <c r="AZ967" s="9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  <c r="EB967" s="9"/>
      <c r="EC967" s="9"/>
      <c r="ED967" s="9"/>
      <c r="EE967" s="9"/>
      <c r="EF967" s="9"/>
      <c r="EG967" s="9"/>
      <c r="EH967" s="9"/>
      <c r="EI967" s="9"/>
      <c r="EJ967" s="9"/>
      <c r="EK967" s="9"/>
      <c r="EL967" s="9"/>
      <c r="EM967" s="9"/>
      <c r="EN967" s="9"/>
      <c r="EO967" s="9"/>
      <c r="EP967" s="9"/>
      <c r="EQ967" s="9"/>
    </row>
    <row r="968" spans="3:147" ht="18.75">
      <c r="C968" s="31"/>
      <c r="D968" s="32"/>
      <c r="E968" s="58">
        <v>241756</v>
      </c>
      <c r="G968" s="54" t="s">
        <v>3834</v>
      </c>
      <c r="H968" s="54" t="s">
        <v>1144</v>
      </c>
      <c r="I968" s="13" t="s">
        <v>794</v>
      </c>
      <c r="J968" s="31">
        <v>539948</v>
      </c>
      <c r="L968" s="54" t="s">
        <v>795</v>
      </c>
      <c r="M968" s="31">
        <v>78731</v>
      </c>
      <c r="N968" s="31">
        <v>19</v>
      </c>
      <c r="O968" s="51">
        <v>2</v>
      </c>
      <c r="P968" s="57">
        <v>38334</v>
      </c>
      <c r="Q968" s="57">
        <v>38512</v>
      </c>
      <c r="R968" s="4" t="s">
        <v>596</v>
      </c>
      <c r="S968" s="4" t="s">
        <v>1147</v>
      </c>
      <c r="T968" s="4" t="s">
        <v>1148</v>
      </c>
      <c r="U968" s="31" t="s">
        <v>2049</v>
      </c>
      <c r="V968" s="31" t="s">
        <v>589</v>
      </c>
      <c r="X968" s="42"/>
      <c r="Y968" s="16"/>
      <c r="Z968" s="42"/>
      <c r="AA968" s="7"/>
      <c r="AB968" s="5"/>
      <c r="AC968" s="7"/>
      <c r="AD968" s="7"/>
      <c r="AE968" s="7"/>
      <c r="AF968" s="35"/>
      <c r="AG968" s="7"/>
      <c r="AH968" s="5"/>
      <c r="AI968" s="9"/>
      <c r="AJ968" s="9"/>
      <c r="AK968" s="9"/>
      <c r="AL968" s="5"/>
      <c r="AM968" s="9"/>
      <c r="AN968" s="9"/>
      <c r="AO968" s="9"/>
      <c r="AP968" s="9"/>
      <c r="AQ968" s="9"/>
      <c r="AR968" s="9"/>
      <c r="AS968" s="9"/>
      <c r="AT968" s="9"/>
      <c r="AU968" s="9"/>
      <c r="AV968" s="9"/>
      <c r="AW968" s="9"/>
      <c r="AX968" s="9"/>
      <c r="AY968" s="9"/>
      <c r="AZ968" s="9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  <c r="EB968" s="9"/>
      <c r="EC968" s="9"/>
      <c r="ED968" s="9"/>
      <c r="EE968" s="9"/>
      <c r="EF968" s="9"/>
      <c r="EG968" s="9"/>
      <c r="EH968" s="9"/>
      <c r="EI968" s="9"/>
      <c r="EJ968" s="9"/>
      <c r="EK968" s="9"/>
      <c r="EL968" s="9"/>
      <c r="EM968" s="9"/>
      <c r="EN968" s="9"/>
      <c r="EO968" s="9"/>
      <c r="EP968" s="9"/>
      <c r="EQ968" s="9"/>
    </row>
    <row r="969" spans="2:147" ht="18.75">
      <c r="B969" s="13"/>
      <c r="C969" s="46"/>
      <c r="D969" s="32"/>
      <c r="E969" s="58">
        <v>226976</v>
      </c>
      <c r="G969" s="54" t="s">
        <v>388</v>
      </c>
      <c r="H969" s="55" t="s">
        <v>389</v>
      </c>
      <c r="I969" s="13" t="s">
        <v>390</v>
      </c>
      <c r="L969" s="54" t="s">
        <v>391</v>
      </c>
      <c r="M969" s="31">
        <v>78741</v>
      </c>
      <c r="N969" s="31">
        <v>120</v>
      </c>
      <c r="O969" s="51">
        <v>8.23</v>
      </c>
      <c r="P969" s="57">
        <v>37922</v>
      </c>
      <c r="Q969" s="57">
        <v>38139</v>
      </c>
      <c r="R969" s="31" t="s">
        <v>2012</v>
      </c>
      <c r="S969" s="104" t="s">
        <v>2013</v>
      </c>
      <c r="T969" s="31" t="s">
        <v>2014</v>
      </c>
      <c r="U969" s="31" t="s">
        <v>3304</v>
      </c>
      <c r="V969" s="31" t="s">
        <v>387</v>
      </c>
      <c r="X969" s="42"/>
      <c r="Y969" s="16"/>
      <c r="Z969" s="42"/>
      <c r="AA969" s="7"/>
      <c r="AB969" s="5"/>
      <c r="AC969" s="7"/>
      <c r="AD969" s="7"/>
      <c r="AE969" s="7"/>
      <c r="AF969" s="35"/>
      <c r="AG969" s="7"/>
      <c r="AH969" s="5"/>
      <c r="AI969" s="9"/>
      <c r="AJ969" s="9"/>
      <c r="AK969" s="9"/>
      <c r="AL969" s="5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  <c r="EB969" s="9"/>
      <c r="EC969" s="9"/>
      <c r="ED969" s="9"/>
      <c r="EE969" s="9"/>
      <c r="EF969" s="9"/>
      <c r="EG969" s="9"/>
      <c r="EH969" s="9"/>
      <c r="EI969" s="9"/>
      <c r="EJ969" s="9"/>
      <c r="EK969" s="9"/>
      <c r="EL969" s="9"/>
      <c r="EM969" s="9"/>
      <c r="EN969" s="9"/>
      <c r="EO969" s="9"/>
      <c r="EP969" s="9"/>
      <c r="EQ969" s="9"/>
    </row>
    <row r="970" spans="2:147" ht="18.75">
      <c r="B970" s="13"/>
      <c r="C970" s="31"/>
      <c r="D970" s="32"/>
      <c r="E970" s="32" t="s">
        <v>3689</v>
      </c>
      <c r="G970" s="13" t="s">
        <v>1848</v>
      </c>
      <c r="H970" s="13" t="s">
        <v>3348</v>
      </c>
      <c r="I970" s="13" t="s">
        <v>14</v>
      </c>
      <c r="J970" s="31">
        <v>864284</v>
      </c>
      <c r="L970" s="57"/>
      <c r="M970" s="31" t="s">
        <v>539</v>
      </c>
      <c r="N970" s="31">
        <v>14</v>
      </c>
      <c r="O970" s="51">
        <v>1.5</v>
      </c>
      <c r="P970" s="57">
        <v>39472</v>
      </c>
      <c r="Q970" s="57">
        <v>39841</v>
      </c>
      <c r="R970" s="31" t="s">
        <v>1655</v>
      </c>
      <c r="S970" s="92" t="s">
        <v>3985</v>
      </c>
      <c r="T970" s="31" t="s">
        <v>3986</v>
      </c>
      <c r="U970" s="31" t="s">
        <v>906</v>
      </c>
      <c r="V970" s="31" t="s">
        <v>2291</v>
      </c>
      <c r="X970" s="42"/>
      <c r="Y970" s="16"/>
      <c r="Z970" s="42"/>
      <c r="AA970" s="7"/>
      <c r="AB970" s="5"/>
      <c r="AC970" s="7"/>
      <c r="AD970" s="7"/>
      <c r="AE970" s="7"/>
      <c r="AF970" s="35"/>
      <c r="AG970" s="7"/>
      <c r="AH970" s="5"/>
      <c r="AI970" s="9"/>
      <c r="AJ970" s="9"/>
      <c r="AK970" s="9"/>
      <c r="AL970" s="5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  <c r="EB970" s="9"/>
      <c r="EC970" s="9"/>
      <c r="ED970" s="9"/>
      <c r="EE970" s="9"/>
      <c r="EF970" s="9"/>
      <c r="EG970" s="9"/>
      <c r="EH970" s="9"/>
      <c r="EI970" s="9"/>
      <c r="EJ970" s="9"/>
      <c r="EK970" s="9"/>
      <c r="EL970" s="9"/>
      <c r="EM970" s="9"/>
      <c r="EN970" s="9"/>
      <c r="EO970" s="9"/>
      <c r="EP970" s="9"/>
      <c r="EQ970" s="9"/>
    </row>
    <row r="971" spans="2:147" ht="18.75">
      <c r="B971" s="13"/>
      <c r="C971" s="31"/>
      <c r="D971" s="32"/>
      <c r="E971" s="175" t="s">
        <v>3347</v>
      </c>
      <c r="F971" s="157"/>
      <c r="G971" s="170" t="s">
        <v>4585</v>
      </c>
      <c r="H971" s="170" t="s">
        <v>4815</v>
      </c>
      <c r="I971" s="154" t="s">
        <v>3913</v>
      </c>
      <c r="J971" s="157">
        <v>664760</v>
      </c>
      <c r="K971" s="157"/>
      <c r="L971" s="170" t="s">
        <v>3586</v>
      </c>
      <c r="M971" s="157">
        <v>78704</v>
      </c>
      <c r="N971" s="171">
        <v>239</v>
      </c>
      <c r="O971" s="176">
        <v>2.66</v>
      </c>
      <c r="P971" s="173">
        <v>38462</v>
      </c>
      <c r="Q971" s="173">
        <v>38602</v>
      </c>
      <c r="R971" s="157" t="s">
        <v>1149</v>
      </c>
      <c r="S971" s="157" t="s">
        <v>3914</v>
      </c>
      <c r="T971" s="164" t="s">
        <v>3915</v>
      </c>
      <c r="U971" s="157" t="s">
        <v>3304</v>
      </c>
      <c r="V971" s="157" t="s">
        <v>3016</v>
      </c>
      <c r="X971" s="42"/>
      <c r="Y971" s="16"/>
      <c r="Z971" s="42"/>
      <c r="AA971" s="7"/>
      <c r="AB971" s="5"/>
      <c r="AC971" s="7"/>
      <c r="AD971" s="7"/>
      <c r="AE971" s="7"/>
      <c r="AF971" s="35"/>
      <c r="AG971" s="7"/>
      <c r="AH971" s="5"/>
      <c r="AI971" s="9"/>
      <c r="AJ971" s="9"/>
      <c r="AK971" s="9"/>
      <c r="AL971" s="5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  <c r="EB971" s="9"/>
      <c r="EC971" s="9"/>
      <c r="ED971" s="9"/>
      <c r="EE971" s="9"/>
      <c r="EF971" s="9"/>
      <c r="EG971" s="9"/>
      <c r="EH971" s="9"/>
      <c r="EI971" s="9"/>
      <c r="EJ971" s="9"/>
      <c r="EK971" s="9"/>
      <c r="EL971" s="9"/>
      <c r="EM971" s="9"/>
      <c r="EN971" s="9"/>
      <c r="EO971" s="9"/>
      <c r="EP971" s="9"/>
      <c r="EQ971" s="9"/>
    </row>
    <row r="972" spans="2:147" ht="18.75">
      <c r="B972" s="13"/>
      <c r="C972" s="31"/>
      <c r="D972" s="32"/>
      <c r="E972" s="124" t="s">
        <v>5540</v>
      </c>
      <c r="F972" s="13"/>
      <c r="G972" s="191" t="s">
        <v>5507</v>
      </c>
      <c r="H972" s="125" t="s">
        <v>5541</v>
      </c>
      <c r="I972" s="125" t="s">
        <v>5272</v>
      </c>
      <c r="J972" s="126">
        <v>9786</v>
      </c>
      <c r="K972" s="13"/>
      <c r="M972" s="31">
        <v>78744</v>
      </c>
      <c r="N972" s="31">
        <v>45</v>
      </c>
      <c r="O972" s="130">
        <v>1.78</v>
      </c>
      <c r="P972" s="127">
        <v>41900</v>
      </c>
      <c r="R972" s="31" t="s">
        <v>5251</v>
      </c>
      <c r="S972" s="126" t="s">
        <v>5178</v>
      </c>
      <c r="T972" s="126" t="s">
        <v>2230</v>
      </c>
      <c r="U972" s="126" t="s">
        <v>554</v>
      </c>
      <c r="V972" s="31" t="s">
        <v>5188</v>
      </c>
      <c r="X972" s="42"/>
      <c r="Y972" s="16"/>
      <c r="Z972" s="42"/>
      <c r="AA972" s="7"/>
      <c r="AB972" s="5"/>
      <c r="AC972" s="7"/>
      <c r="AD972" s="7"/>
      <c r="AE972" s="7"/>
      <c r="AF972" s="35"/>
      <c r="AG972" s="7"/>
      <c r="AH972" s="5"/>
      <c r="AI972" s="9"/>
      <c r="AJ972" s="9"/>
      <c r="AK972" s="9"/>
      <c r="AL972" s="5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  <c r="EB972" s="9"/>
      <c r="EC972" s="9"/>
      <c r="ED972" s="9"/>
      <c r="EE972" s="9"/>
      <c r="EF972" s="9"/>
      <c r="EG972" s="9"/>
      <c r="EH972" s="9"/>
      <c r="EI972" s="9"/>
      <c r="EJ972" s="9"/>
      <c r="EK972" s="9"/>
      <c r="EL972" s="9"/>
      <c r="EM972" s="9"/>
      <c r="EN972" s="9"/>
      <c r="EO972" s="9"/>
      <c r="EP972" s="9"/>
      <c r="EQ972" s="9"/>
    </row>
    <row r="973" spans="2:147" ht="18.75">
      <c r="B973" s="13"/>
      <c r="C973" s="31"/>
      <c r="D973" s="32"/>
      <c r="E973" s="153">
        <v>11436030</v>
      </c>
      <c r="F973" s="154"/>
      <c r="G973" s="155" t="s">
        <v>5756</v>
      </c>
      <c r="H973" s="154" t="s">
        <v>5757</v>
      </c>
      <c r="I973" s="155" t="s">
        <v>5758</v>
      </c>
      <c r="J973" s="156">
        <v>5109889</v>
      </c>
      <c r="K973" s="154"/>
      <c r="L973" s="154"/>
      <c r="M973" s="156" t="s">
        <v>4283</v>
      </c>
      <c r="N973" s="157">
        <v>45</v>
      </c>
      <c r="O973" s="163">
        <v>1.78</v>
      </c>
      <c r="P973" s="158">
        <v>42300</v>
      </c>
      <c r="Q973" s="155"/>
      <c r="R973" s="156" t="s">
        <v>5251</v>
      </c>
      <c r="S973" s="156" t="s">
        <v>5759</v>
      </c>
      <c r="T973" s="156" t="s">
        <v>2230</v>
      </c>
      <c r="U973" s="156" t="s">
        <v>907</v>
      </c>
      <c r="V973" s="164" t="s">
        <v>5699</v>
      </c>
      <c r="X973" s="42"/>
      <c r="Y973" s="16"/>
      <c r="Z973" s="42"/>
      <c r="AA973" s="7"/>
      <c r="AB973" s="5"/>
      <c r="AC973" s="7"/>
      <c r="AD973" s="7"/>
      <c r="AE973" s="7"/>
      <c r="AF973" s="35"/>
      <c r="AG973" s="7"/>
      <c r="AH973" s="5"/>
      <c r="AI973" s="9"/>
      <c r="AJ973" s="9"/>
      <c r="AK973" s="9"/>
      <c r="AL973" s="5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  <c r="EB973" s="9"/>
      <c r="EC973" s="9"/>
      <c r="ED973" s="9"/>
      <c r="EE973" s="9"/>
      <c r="EF973" s="9"/>
      <c r="EG973" s="9"/>
      <c r="EH973" s="9"/>
      <c r="EI973" s="9"/>
      <c r="EJ973" s="9"/>
      <c r="EK973" s="9"/>
      <c r="EL973" s="9"/>
      <c r="EM973" s="9"/>
      <c r="EN973" s="9"/>
      <c r="EO973" s="9"/>
      <c r="EP973" s="9"/>
      <c r="EQ973" s="9"/>
    </row>
    <row r="974" spans="3:147" ht="18.75">
      <c r="C974" s="31"/>
      <c r="D974" s="32"/>
      <c r="E974" s="124">
        <v>11394428</v>
      </c>
      <c r="F974" s="13"/>
      <c r="G974" s="125" t="s">
        <v>5465</v>
      </c>
      <c r="H974" s="125" t="s">
        <v>4963</v>
      </c>
      <c r="I974" s="125" t="s">
        <v>4922</v>
      </c>
      <c r="J974" s="126">
        <v>429542</v>
      </c>
      <c r="K974" s="13"/>
      <c r="M974" s="126" t="s">
        <v>532</v>
      </c>
      <c r="N974" s="126">
        <v>62</v>
      </c>
      <c r="O974" s="130">
        <v>0.41</v>
      </c>
      <c r="P974" s="127">
        <v>42216</v>
      </c>
      <c r="Q974" s="127">
        <v>42291</v>
      </c>
      <c r="R974" s="126" t="s">
        <v>4463</v>
      </c>
      <c r="S974" s="126" t="s">
        <v>5520</v>
      </c>
      <c r="T974" s="126" t="s">
        <v>523</v>
      </c>
      <c r="U974" s="31" t="s">
        <v>177</v>
      </c>
      <c r="V974" s="31" t="s">
        <v>5568</v>
      </c>
      <c r="X974" s="42"/>
      <c r="Y974" s="16"/>
      <c r="Z974" s="42"/>
      <c r="AA974" s="7"/>
      <c r="AB974" s="5"/>
      <c r="AC974" s="7"/>
      <c r="AD974" s="7"/>
      <c r="AE974" s="7"/>
      <c r="AF974" s="35"/>
      <c r="AG974" s="7"/>
      <c r="AH974" s="5"/>
      <c r="AI974" s="9"/>
      <c r="AJ974" s="9"/>
      <c r="AK974" s="9"/>
      <c r="AL974" s="5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  <c r="EB974" s="9"/>
      <c r="EC974" s="9"/>
      <c r="ED974" s="9"/>
      <c r="EE974" s="9"/>
      <c r="EF974" s="9"/>
      <c r="EG974" s="9"/>
      <c r="EH974" s="9"/>
      <c r="EI974" s="9"/>
      <c r="EJ974" s="9"/>
      <c r="EK974" s="9"/>
      <c r="EL974" s="9"/>
      <c r="EM974" s="9"/>
      <c r="EN974" s="9"/>
      <c r="EO974" s="9"/>
      <c r="EP974" s="9"/>
      <c r="EQ974" s="9"/>
    </row>
    <row r="975" spans="2:147" ht="18.75">
      <c r="B975" s="13"/>
      <c r="C975" s="31"/>
      <c r="D975" s="32"/>
      <c r="E975" s="153">
        <v>11081500</v>
      </c>
      <c r="F975" s="154"/>
      <c r="G975" s="155" t="s">
        <v>4923</v>
      </c>
      <c r="H975" s="155" t="s">
        <v>4963</v>
      </c>
      <c r="I975" s="155" t="s">
        <v>4922</v>
      </c>
      <c r="J975" s="156">
        <v>429542</v>
      </c>
      <c r="K975" s="154"/>
      <c r="L975" s="154"/>
      <c r="M975" s="157">
        <v>78705</v>
      </c>
      <c r="N975" s="157">
        <v>57</v>
      </c>
      <c r="O975" s="163">
        <v>0.76</v>
      </c>
      <c r="P975" s="158">
        <v>41669</v>
      </c>
      <c r="Q975" s="155"/>
      <c r="R975" s="157" t="s">
        <v>1871</v>
      </c>
      <c r="S975" s="156" t="s">
        <v>4964</v>
      </c>
      <c r="T975" s="156" t="s">
        <v>523</v>
      </c>
      <c r="U975" s="164" t="s">
        <v>554</v>
      </c>
      <c r="V975" s="157" t="s">
        <v>5003</v>
      </c>
      <c r="X975" s="42"/>
      <c r="Y975" s="16"/>
      <c r="Z975" s="42"/>
      <c r="AA975" s="7"/>
      <c r="AB975" s="5"/>
      <c r="AC975" s="7"/>
      <c r="AD975" s="7"/>
      <c r="AE975" s="7"/>
      <c r="AF975" s="35"/>
      <c r="AG975" s="7"/>
      <c r="AH975" s="5"/>
      <c r="AI975" s="9"/>
      <c r="AJ975" s="9"/>
      <c r="AK975" s="9"/>
      <c r="AL975" s="5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  <c r="EB975" s="9"/>
      <c r="EC975" s="9"/>
      <c r="ED975" s="9"/>
      <c r="EE975" s="9"/>
      <c r="EF975" s="9"/>
      <c r="EG975" s="9"/>
      <c r="EH975" s="9"/>
      <c r="EI975" s="9"/>
      <c r="EJ975" s="9"/>
      <c r="EK975" s="9"/>
      <c r="EL975" s="9"/>
      <c r="EM975" s="9"/>
      <c r="EN975" s="9"/>
      <c r="EO975" s="9"/>
      <c r="EP975" s="9"/>
      <c r="EQ975" s="9"/>
    </row>
    <row r="976" spans="1:147" ht="18.75">
      <c r="A976" s="190"/>
      <c r="B976" s="13"/>
      <c r="C976" s="189"/>
      <c r="D976" s="32"/>
      <c r="E976" s="32">
        <v>219917</v>
      </c>
      <c r="G976" s="13" t="s">
        <v>4063</v>
      </c>
      <c r="H976" s="13" t="s">
        <v>899</v>
      </c>
      <c r="I976" s="13" t="s">
        <v>900</v>
      </c>
      <c r="L976" s="13" t="s">
        <v>901</v>
      </c>
      <c r="M976" s="31">
        <v>78704</v>
      </c>
      <c r="N976" s="40">
        <v>10</v>
      </c>
      <c r="O976" s="51">
        <v>0.741</v>
      </c>
      <c r="P976" s="30">
        <v>37791</v>
      </c>
      <c r="Q976" s="30">
        <v>37928</v>
      </c>
      <c r="R976" s="30" t="s">
        <v>2012</v>
      </c>
      <c r="S976" s="31" t="s">
        <v>4062</v>
      </c>
      <c r="T976" s="31" t="s">
        <v>3882</v>
      </c>
      <c r="U976" s="31" t="s">
        <v>3304</v>
      </c>
      <c r="V976" s="31" t="s">
        <v>470</v>
      </c>
      <c r="X976" s="42"/>
      <c r="Y976" s="7"/>
      <c r="Z976" s="42"/>
      <c r="AA976" s="7"/>
      <c r="AB976" s="5"/>
      <c r="AC976" s="7"/>
      <c r="AD976" s="7"/>
      <c r="AE976" s="7"/>
      <c r="AF976" s="35"/>
      <c r="AG976" s="7"/>
      <c r="AH976" s="5"/>
      <c r="AI976" s="9"/>
      <c r="AJ976" s="9"/>
      <c r="AK976" s="9"/>
      <c r="AL976" s="5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  <c r="EB976" s="9"/>
      <c r="EC976" s="9"/>
      <c r="ED976" s="9"/>
      <c r="EE976" s="9"/>
      <c r="EF976" s="9"/>
      <c r="EG976" s="9"/>
      <c r="EH976" s="9"/>
      <c r="EI976" s="9"/>
      <c r="EJ976" s="9"/>
      <c r="EK976" s="9"/>
      <c r="EL976" s="9"/>
      <c r="EM976" s="9"/>
      <c r="EN976" s="9"/>
      <c r="EO976" s="9"/>
      <c r="EP976" s="9"/>
      <c r="EQ976" s="9"/>
    </row>
    <row r="977" spans="2:147" ht="18.75">
      <c r="B977" s="13"/>
      <c r="C977" s="31"/>
      <c r="D977" s="32"/>
      <c r="E977" s="32">
        <v>216456</v>
      </c>
      <c r="G977" s="13" t="s">
        <v>4230</v>
      </c>
      <c r="H977" s="13" t="s">
        <v>4229</v>
      </c>
      <c r="I977" s="13" t="s">
        <v>1664</v>
      </c>
      <c r="L977" s="13" t="s">
        <v>960</v>
      </c>
      <c r="M977" s="31">
        <v>78704</v>
      </c>
      <c r="N977" s="40">
        <v>18</v>
      </c>
      <c r="O977" s="51">
        <v>2.8</v>
      </c>
      <c r="P977" s="30">
        <v>37692</v>
      </c>
      <c r="Q977" s="30">
        <v>37888</v>
      </c>
      <c r="R977" s="30"/>
      <c r="S977" s="31" t="s">
        <v>2393</v>
      </c>
      <c r="T977" s="31" t="s">
        <v>2394</v>
      </c>
      <c r="U977" s="31" t="s">
        <v>2754</v>
      </c>
      <c r="V977" s="31" t="s">
        <v>2007</v>
      </c>
      <c r="X977" s="42"/>
      <c r="Y977" s="7"/>
      <c r="Z977" s="42"/>
      <c r="AA977" s="7"/>
      <c r="AB977" s="5"/>
      <c r="AC977" s="7"/>
      <c r="AD977" s="7"/>
      <c r="AE977" s="7"/>
      <c r="AF977" s="35"/>
      <c r="AG977" s="7"/>
      <c r="AH977" s="5"/>
      <c r="AI977" s="9"/>
      <c r="AJ977" s="9"/>
      <c r="AK977" s="9"/>
      <c r="AL977" s="5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  <c r="EB977" s="9"/>
      <c r="EC977" s="9"/>
      <c r="ED977" s="9"/>
      <c r="EE977" s="9"/>
      <c r="EF977" s="9"/>
      <c r="EG977" s="9"/>
      <c r="EH977" s="9"/>
      <c r="EI977" s="9"/>
      <c r="EJ977" s="9"/>
      <c r="EK977" s="9"/>
      <c r="EL977" s="9"/>
      <c r="EM977" s="9"/>
      <c r="EN977" s="9"/>
      <c r="EO977" s="9"/>
      <c r="EP977" s="9"/>
      <c r="EQ977" s="9"/>
    </row>
    <row r="978" spans="2:147" ht="18.75">
      <c r="B978" s="13"/>
      <c r="C978" s="31"/>
      <c r="D978" s="32"/>
      <c r="E978" s="124">
        <v>10167005</v>
      </c>
      <c r="F978" s="13"/>
      <c r="G978" s="125" t="s">
        <v>2214</v>
      </c>
      <c r="H978" s="125" t="s">
        <v>2798</v>
      </c>
      <c r="I978" s="125" t="s">
        <v>2215</v>
      </c>
      <c r="J978" s="126">
        <v>3347187</v>
      </c>
      <c r="K978" s="126"/>
      <c r="L978" s="125"/>
      <c r="M978" s="126" t="s">
        <v>539</v>
      </c>
      <c r="N978" s="131">
        <v>18</v>
      </c>
      <c r="O978" s="130">
        <v>0.694</v>
      </c>
      <c r="P978" s="127">
        <v>39631</v>
      </c>
      <c r="R978" s="126" t="s">
        <v>1547</v>
      </c>
      <c r="S978" s="126" t="s">
        <v>2799</v>
      </c>
      <c r="T978" s="31" t="s">
        <v>2230</v>
      </c>
      <c r="U978" s="126" t="s">
        <v>554</v>
      </c>
      <c r="V978" s="31" t="s">
        <v>266</v>
      </c>
      <c r="X978" s="42"/>
      <c r="Y978" s="7"/>
      <c r="Z978" s="42"/>
      <c r="AA978" s="7"/>
      <c r="AB978" s="5"/>
      <c r="AC978" s="7"/>
      <c r="AD978" s="7"/>
      <c r="AE978" s="7"/>
      <c r="AF978" s="35"/>
      <c r="AG978" s="7"/>
      <c r="AH978" s="5"/>
      <c r="AI978" s="9"/>
      <c r="AJ978" s="9"/>
      <c r="AK978" s="9"/>
      <c r="AL978" s="5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  <c r="EB978" s="9"/>
      <c r="EC978" s="9"/>
      <c r="ED978" s="9"/>
      <c r="EE978" s="9"/>
      <c r="EF978" s="9"/>
      <c r="EG978" s="9"/>
      <c r="EH978" s="9"/>
      <c r="EI978" s="9"/>
      <c r="EJ978" s="9"/>
      <c r="EK978" s="9"/>
      <c r="EL978" s="9"/>
      <c r="EM978" s="9"/>
      <c r="EN978" s="9"/>
      <c r="EO978" s="9"/>
      <c r="EP978" s="9"/>
      <c r="EQ978" s="9"/>
    </row>
    <row r="979" spans="2:147" ht="18.75">
      <c r="B979" s="13"/>
      <c r="C979" s="31"/>
      <c r="D979" s="32"/>
      <c r="E979" s="153">
        <v>10817872</v>
      </c>
      <c r="F979" s="154"/>
      <c r="G979" s="155" t="s">
        <v>4484</v>
      </c>
      <c r="H979" s="155" t="s">
        <v>4761</v>
      </c>
      <c r="I979" s="155" t="s">
        <v>4483</v>
      </c>
      <c r="J979" s="156">
        <v>474776</v>
      </c>
      <c r="K979" s="154"/>
      <c r="L979" s="154"/>
      <c r="M979" s="156" t="s">
        <v>532</v>
      </c>
      <c r="N979" s="157">
        <v>141</v>
      </c>
      <c r="O979" s="160">
        <v>1.4</v>
      </c>
      <c r="P979" s="158">
        <v>41145</v>
      </c>
      <c r="Q979" s="158">
        <v>41318</v>
      </c>
      <c r="R979" s="157" t="s">
        <v>1871</v>
      </c>
      <c r="S979" s="156" t="s">
        <v>3556</v>
      </c>
      <c r="T979" s="156" t="s">
        <v>2223</v>
      </c>
      <c r="U979" s="159" t="s">
        <v>3304</v>
      </c>
      <c r="V979" s="157" t="s">
        <v>4519</v>
      </c>
      <c r="X979" s="42"/>
      <c r="Y979" s="7"/>
      <c r="Z979" s="42"/>
      <c r="AA979" s="7"/>
      <c r="AB979" s="5"/>
      <c r="AC979" s="7"/>
      <c r="AD979" s="7"/>
      <c r="AE979" s="7"/>
      <c r="AF979" s="35"/>
      <c r="AG979" s="7"/>
      <c r="AH979" s="5"/>
      <c r="AI979" s="9"/>
      <c r="AJ979" s="9"/>
      <c r="AK979" s="9"/>
      <c r="AL979" s="5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  <c r="EB979" s="9"/>
      <c r="EC979" s="9"/>
      <c r="ED979" s="9"/>
      <c r="EE979" s="9"/>
      <c r="EF979" s="9"/>
      <c r="EG979" s="9"/>
      <c r="EH979" s="9"/>
      <c r="EI979" s="9"/>
      <c r="EJ979" s="9"/>
      <c r="EK979" s="9"/>
      <c r="EL979" s="9"/>
      <c r="EM979" s="9"/>
      <c r="EN979" s="9"/>
      <c r="EO979" s="9"/>
      <c r="EP979" s="9"/>
      <c r="EQ979" s="9"/>
    </row>
    <row r="980" spans="2:147" ht="18.75">
      <c r="B980" s="13"/>
      <c r="C980" s="31"/>
      <c r="D980" s="32"/>
      <c r="E980" s="124">
        <v>11040976</v>
      </c>
      <c r="F980" s="13"/>
      <c r="G980" s="125" t="s">
        <v>4830</v>
      </c>
      <c r="H980" s="125" t="s">
        <v>4880</v>
      </c>
      <c r="I980" s="125" t="s">
        <v>4831</v>
      </c>
      <c r="J980" s="126">
        <v>5080821</v>
      </c>
      <c r="K980" s="125"/>
      <c r="M980" s="126" t="s">
        <v>3926</v>
      </c>
      <c r="N980" s="31">
        <v>41</v>
      </c>
      <c r="O980" s="130">
        <v>6.05</v>
      </c>
      <c r="P980" s="127">
        <v>41577</v>
      </c>
      <c r="Q980" s="127">
        <v>41977</v>
      </c>
      <c r="R980" s="126" t="s">
        <v>4795</v>
      </c>
      <c r="S980" s="126" t="s">
        <v>4881</v>
      </c>
      <c r="T980" s="126" t="s">
        <v>119</v>
      </c>
      <c r="U980" s="31" t="s">
        <v>906</v>
      </c>
      <c r="V980" s="31" t="s">
        <v>4919</v>
      </c>
      <c r="X980" s="42"/>
      <c r="Y980" s="43"/>
      <c r="Z980" s="42"/>
      <c r="AA980" s="7"/>
      <c r="AB980" s="5"/>
      <c r="AC980" s="7"/>
      <c r="AD980" s="7"/>
      <c r="AE980" s="7"/>
      <c r="AF980" s="35"/>
      <c r="AG980" s="7"/>
      <c r="AH980" s="5"/>
      <c r="AI980" s="9"/>
      <c r="AJ980" s="9"/>
      <c r="AK980" s="9"/>
      <c r="AL980" s="5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  <c r="EB980" s="9"/>
      <c r="EC980" s="9"/>
      <c r="ED980" s="9"/>
      <c r="EE980" s="9"/>
      <c r="EF980" s="9"/>
      <c r="EG980" s="9"/>
      <c r="EH980" s="9"/>
      <c r="EI980" s="9"/>
      <c r="EJ980" s="9"/>
      <c r="EK980" s="9"/>
      <c r="EL980" s="9"/>
      <c r="EM980" s="9"/>
      <c r="EN980" s="9"/>
      <c r="EO980" s="9"/>
      <c r="EP980" s="9"/>
      <c r="EQ980" s="9"/>
    </row>
    <row r="981" spans="2:147" ht="18.75">
      <c r="B981" s="13"/>
      <c r="C981" s="31"/>
      <c r="D981" s="32"/>
      <c r="E981" s="124" t="s">
        <v>1165</v>
      </c>
      <c r="F981" s="13"/>
      <c r="G981" s="125" t="s">
        <v>2901</v>
      </c>
      <c r="H981" s="125" t="s">
        <v>4389</v>
      </c>
      <c r="I981" s="125" t="s">
        <v>4388</v>
      </c>
      <c r="J981" s="126">
        <v>752996</v>
      </c>
      <c r="K981" s="125"/>
      <c r="L981" s="125"/>
      <c r="M981" s="126" t="s">
        <v>539</v>
      </c>
      <c r="N981" s="31">
        <v>123</v>
      </c>
      <c r="O981" s="130">
        <v>9.951</v>
      </c>
      <c r="P981" s="127">
        <v>39995</v>
      </c>
      <c r="Q981" s="127">
        <v>40879</v>
      </c>
      <c r="R981" s="31" t="s">
        <v>2294</v>
      </c>
      <c r="S981" s="126" t="s">
        <v>1166</v>
      </c>
      <c r="T981" s="126" t="s">
        <v>1157</v>
      </c>
      <c r="U981" s="31" t="s">
        <v>3304</v>
      </c>
      <c r="V981" s="31" t="s">
        <v>1183</v>
      </c>
      <c r="X981" s="42"/>
      <c r="Y981" s="43"/>
      <c r="Z981" s="42"/>
      <c r="AA981" s="7"/>
      <c r="AB981" s="5"/>
      <c r="AC981" s="7"/>
      <c r="AD981" s="7"/>
      <c r="AE981" s="7"/>
      <c r="AF981" s="35"/>
      <c r="AG981" s="7"/>
      <c r="AH981" s="5"/>
      <c r="AI981" s="9"/>
      <c r="AJ981" s="9"/>
      <c r="AK981" s="9"/>
      <c r="AL981" s="5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  <c r="EB981" s="9"/>
      <c r="EC981" s="9"/>
      <c r="ED981" s="9"/>
      <c r="EE981" s="9"/>
      <c r="EF981" s="9"/>
      <c r="EG981" s="9"/>
      <c r="EH981" s="9"/>
      <c r="EI981" s="9"/>
      <c r="EJ981" s="9"/>
      <c r="EK981" s="9"/>
      <c r="EL981" s="9"/>
      <c r="EM981" s="9"/>
      <c r="EN981" s="9"/>
      <c r="EO981" s="9"/>
      <c r="EP981" s="9"/>
      <c r="EQ981" s="9"/>
    </row>
    <row r="982" spans="2:147" ht="18.75">
      <c r="B982" s="124"/>
      <c r="C982" s="31"/>
      <c r="D982" s="32"/>
      <c r="E982" s="124">
        <v>10151287</v>
      </c>
      <c r="F982" s="13"/>
      <c r="G982" s="125" t="s">
        <v>3718</v>
      </c>
      <c r="H982" s="125" t="s">
        <v>2250</v>
      </c>
      <c r="I982" s="125" t="s">
        <v>548</v>
      </c>
      <c r="J982" s="126">
        <v>753386</v>
      </c>
      <c r="K982" s="126"/>
      <c r="L982" s="125"/>
      <c r="M982" s="126" t="s">
        <v>539</v>
      </c>
      <c r="N982" s="126">
        <v>215</v>
      </c>
      <c r="O982" s="130">
        <v>4.17</v>
      </c>
      <c r="P982" s="127">
        <v>39589</v>
      </c>
      <c r="Q982" s="57">
        <v>39776</v>
      </c>
      <c r="R982" s="126" t="s">
        <v>2012</v>
      </c>
      <c r="S982" s="126" t="s">
        <v>2236</v>
      </c>
      <c r="T982" s="31" t="s">
        <v>2220</v>
      </c>
      <c r="U982" s="31" t="s">
        <v>3304</v>
      </c>
      <c r="V982" s="31" t="s">
        <v>266</v>
      </c>
      <c r="X982" s="42"/>
      <c r="Y982" s="43"/>
      <c r="Z982" s="42"/>
      <c r="AA982" s="7"/>
      <c r="AB982" s="5"/>
      <c r="AC982" s="7"/>
      <c r="AD982" s="7"/>
      <c r="AE982" s="7"/>
      <c r="AF982" s="35"/>
      <c r="AG982" s="7"/>
      <c r="AH982" s="5"/>
      <c r="AI982" s="9"/>
      <c r="AJ982" s="9"/>
      <c r="AK982" s="9"/>
      <c r="AL982" s="5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  <c r="EB982" s="9"/>
      <c r="EC982" s="9"/>
      <c r="ED982" s="9"/>
      <c r="EE982" s="9"/>
      <c r="EF982" s="9"/>
      <c r="EG982" s="9"/>
      <c r="EH982" s="9"/>
      <c r="EI982" s="9"/>
      <c r="EJ982" s="9"/>
      <c r="EK982" s="9"/>
      <c r="EL982" s="9"/>
      <c r="EM982" s="9"/>
      <c r="EN982" s="9"/>
      <c r="EO982" s="9"/>
      <c r="EP982" s="9"/>
      <c r="EQ982" s="9"/>
    </row>
    <row r="983" spans="2:147" ht="18.75">
      <c r="B983" s="13"/>
      <c r="C983" s="31"/>
      <c r="D983" s="32"/>
      <c r="E983" s="58">
        <v>247970</v>
      </c>
      <c r="G983" s="54" t="s">
        <v>2416</v>
      </c>
      <c r="H983" s="54" t="s">
        <v>2417</v>
      </c>
      <c r="I983" s="54" t="s">
        <v>2418</v>
      </c>
      <c r="J983" s="91"/>
      <c r="K983" s="91"/>
      <c r="L983" s="13" t="s">
        <v>2419</v>
      </c>
      <c r="M983" s="71">
        <v>78758</v>
      </c>
      <c r="N983" s="31">
        <v>400</v>
      </c>
      <c r="O983" s="51">
        <v>61.3</v>
      </c>
      <c r="P983" s="57">
        <v>38385</v>
      </c>
      <c r="Q983" s="57">
        <v>38481</v>
      </c>
      <c r="R983" s="31" t="s">
        <v>4328</v>
      </c>
      <c r="S983" s="31" t="s">
        <v>2420</v>
      </c>
      <c r="T983" s="84" t="s">
        <v>2421</v>
      </c>
      <c r="U983" s="31" t="s">
        <v>3304</v>
      </c>
      <c r="V983" s="31" t="s">
        <v>2447</v>
      </c>
      <c r="X983" s="42"/>
      <c r="Y983" s="43"/>
      <c r="Z983" s="42"/>
      <c r="AA983" s="7"/>
      <c r="AB983" s="5"/>
      <c r="AC983" s="7"/>
      <c r="AD983" s="7"/>
      <c r="AE983" s="7"/>
      <c r="AF983" s="35"/>
      <c r="AG983" s="7"/>
      <c r="AH983" s="5"/>
      <c r="AI983" s="9"/>
      <c r="AJ983" s="9"/>
      <c r="AK983" s="9"/>
      <c r="AL983" s="5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  <c r="EB983" s="9"/>
      <c r="EC983" s="9"/>
      <c r="ED983" s="9"/>
      <c r="EE983" s="9"/>
      <c r="EF983" s="9"/>
      <c r="EG983" s="9"/>
      <c r="EH983" s="9"/>
      <c r="EI983" s="9"/>
      <c r="EJ983" s="9"/>
      <c r="EK983" s="9"/>
      <c r="EL983" s="9"/>
      <c r="EM983" s="9"/>
      <c r="EN983" s="9"/>
      <c r="EO983" s="9"/>
      <c r="EP983" s="9"/>
      <c r="EQ983" s="9"/>
    </row>
    <row r="984" spans="2:147" ht="18.75">
      <c r="B984" s="13"/>
      <c r="C984" s="31"/>
      <c r="D984" s="32"/>
      <c r="E984" s="56">
        <v>10203804</v>
      </c>
      <c r="G984" s="54" t="s">
        <v>1341</v>
      </c>
      <c r="H984" s="55" t="s">
        <v>4043</v>
      </c>
      <c r="I984" s="55" t="s">
        <v>1344</v>
      </c>
      <c r="J984" s="31">
        <v>3349477</v>
      </c>
      <c r="K984" s="91"/>
      <c r="L984" s="54"/>
      <c r="M984" s="91">
        <v>78758</v>
      </c>
      <c r="N984" s="91">
        <v>411</v>
      </c>
      <c r="O984" s="98">
        <v>39.133</v>
      </c>
      <c r="P984" s="57">
        <v>39344</v>
      </c>
      <c r="Q984" s="57">
        <v>39632</v>
      </c>
      <c r="R984" s="92" t="s">
        <v>4328</v>
      </c>
      <c r="S984" s="92" t="s">
        <v>1342</v>
      </c>
      <c r="T984" s="31" t="s">
        <v>1343</v>
      </c>
      <c r="U984" s="31" t="s">
        <v>3304</v>
      </c>
      <c r="V984" s="92" t="s">
        <v>4072</v>
      </c>
      <c r="X984" s="42"/>
      <c r="Y984" s="43"/>
      <c r="Z984" s="42"/>
      <c r="AA984" s="7"/>
      <c r="AB984" s="5"/>
      <c r="AC984" s="7"/>
      <c r="AD984" s="7"/>
      <c r="AE984" s="7"/>
      <c r="AF984" s="35"/>
      <c r="AG984" s="7"/>
      <c r="AH984" s="5"/>
      <c r="AI984" s="9"/>
      <c r="AJ984" s="9"/>
      <c r="AK984" s="9"/>
      <c r="AL984" s="5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  <c r="EB984" s="9"/>
      <c r="EC984" s="9"/>
      <c r="ED984" s="9"/>
      <c r="EE984" s="9"/>
      <c r="EF984" s="9"/>
      <c r="EG984" s="9"/>
      <c r="EH984" s="9"/>
      <c r="EI984" s="9"/>
      <c r="EJ984" s="9"/>
      <c r="EK984" s="9"/>
      <c r="EL984" s="9"/>
      <c r="EM984" s="9"/>
      <c r="EN984" s="9"/>
      <c r="EO984" s="9"/>
      <c r="EP984" s="9"/>
      <c r="EQ984" s="9"/>
    </row>
    <row r="985" spans="2:147" ht="18.75">
      <c r="B985" s="13"/>
      <c r="C985" s="31"/>
      <c r="D985" s="32"/>
      <c r="E985" s="56" t="s">
        <v>3977</v>
      </c>
      <c r="G985" s="54" t="s">
        <v>2768</v>
      </c>
      <c r="H985" s="55" t="s">
        <v>2441</v>
      </c>
      <c r="I985" s="54" t="s">
        <v>2596</v>
      </c>
      <c r="J985" s="91"/>
      <c r="K985" s="91"/>
      <c r="L985" s="54" t="s">
        <v>2596</v>
      </c>
      <c r="M985" s="91">
        <v>78758</v>
      </c>
      <c r="N985" s="91">
        <v>239</v>
      </c>
      <c r="O985" s="98">
        <v>3.5</v>
      </c>
      <c r="P985" s="57">
        <v>39178</v>
      </c>
      <c r="Q985" s="13"/>
      <c r="R985" s="92" t="s">
        <v>4328</v>
      </c>
      <c r="S985" s="92" t="s">
        <v>3791</v>
      </c>
      <c r="T985" s="31" t="s">
        <v>1121</v>
      </c>
      <c r="U985" s="31" t="s">
        <v>554</v>
      </c>
      <c r="V985" s="92" t="s">
        <v>2258</v>
      </c>
      <c r="X985" s="42"/>
      <c r="Y985" s="43"/>
      <c r="Z985" s="42"/>
      <c r="AA985" s="7"/>
      <c r="AB985" s="5"/>
      <c r="AC985" s="7"/>
      <c r="AD985" s="7"/>
      <c r="AE985" s="7"/>
      <c r="AF985" s="35"/>
      <c r="AG985" s="7"/>
      <c r="AH985" s="5"/>
      <c r="AI985" s="9"/>
      <c r="AJ985" s="9"/>
      <c r="AK985" s="9"/>
      <c r="AL985" s="5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  <c r="EB985" s="9"/>
      <c r="EC985" s="9"/>
      <c r="ED985" s="9"/>
      <c r="EE985" s="9"/>
      <c r="EF985" s="9"/>
      <c r="EG985" s="9"/>
      <c r="EH985" s="9"/>
      <c r="EI985" s="9"/>
      <c r="EJ985" s="9"/>
      <c r="EK985" s="9"/>
      <c r="EL985" s="9"/>
      <c r="EM985" s="9"/>
      <c r="EN985" s="9"/>
      <c r="EO985" s="9"/>
      <c r="EP985" s="9"/>
      <c r="EQ985" s="9"/>
    </row>
    <row r="986" spans="2:147" ht="18.75">
      <c r="B986" s="32"/>
      <c r="C986" s="31"/>
      <c r="E986" s="124">
        <v>10182929</v>
      </c>
      <c r="F986" s="13"/>
      <c r="G986" s="125" t="s">
        <v>2196</v>
      </c>
      <c r="H986" s="125" t="s">
        <v>4602</v>
      </c>
      <c r="I986" s="13" t="s">
        <v>65</v>
      </c>
      <c r="J986" s="126">
        <v>3334351</v>
      </c>
      <c r="K986" s="13"/>
      <c r="M986" s="31">
        <v>78759</v>
      </c>
      <c r="N986" s="31">
        <v>140</v>
      </c>
      <c r="O986" s="130">
        <v>9.24</v>
      </c>
      <c r="P986" s="127">
        <v>39675</v>
      </c>
      <c r="Q986" s="127">
        <v>40056</v>
      </c>
      <c r="R986" s="126" t="s">
        <v>4328</v>
      </c>
      <c r="S986" s="126" t="s">
        <v>64</v>
      </c>
      <c r="T986" s="126" t="s">
        <v>1121</v>
      </c>
      <c r="U986" s="126" t="s">
        <v>4603</v>
      </c>
      <c r="V986" s="31" t="s">
        <v>187</v>
      </c>
      <c r="X986" s="42"/>
      <c r="Y986" s="43"/>
      <c r="Z986" s="42"/>
      <c r="AA986" s="7"/>
      <c r="AB986" s="5"/>
      <c r="AC986" s="7"/>
      <c r="AD986" s="7"/>
      <c r="AE986" s="7"/>
      <c r="AF986" s="35"/>
      <c r="AG986" s="7"/>
      <c r="AH986" s="5"/>
      <c r="AI986" s="9"/>
      <c r="AJ986" s="9"/>
      <c r="AK986" s="9"/>
      <c r="AL986" s="5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  <c r="EB986" s="9"/>
      <c r="EC986" s="9"/>
      <c r="ED986" s="9"/>
      <c r="EE986" s="9"/>
      <c r="EF986" s="9"/>
      <c r="EG986" s="9"/>
      <c r="EH986" s="9"/>
      <c r="EI986" s="9"/>
      <c r="EJ986" s="9"/>
      <c r="EK986" s="9"/>
      <c r="EL986" s="9"/>
      <c r="EM986" s="9"/>
      <c r="EN986" s="9"/>
      <c r="EO986" s="9"/>
      <c r="EP986" s="9"/>
      <c r="EQ986" s="9"/>
    </row>
    <row r="987" spans="2:147" ht="18.75">
      <c r="B987" s="13"/>
      <c r="C987" s="31"/>
      <c r="D987" s="32"/>
      <c r="E987" s="124">
        <v>10614498</v>
      </c>
      <c r="F987" s="13"/>
      <c r="G987" s="125" t="s">
        <v>203</v>
      </c>
      <c r="H987" s="125" t="s">
        <v>4392</v>
      </c>
      <c r="I987" s="125" t="s">
        <v>4393</v>
      </c>
      <c r="J987" s="126">
        <v>444068</v>
      </c>
      <c r="K987" s="13"/>
      <c r="M987" s="126" t="s">
        <v>534</v>
      </c>
      <c r="N987" s="31">
        <v>257</v>
      </c>
      <c r="O987" s="130">
        <v>2.93</v>
      </c>
      <c r="P987" s="127">
        <v>40725</v>
      </c>
      <c r="Q987" s="127">
        <v>40889</v>
      </c>
      <c r="R987" s="31" t="s">
        <v>1655</v>
      </c>
      <c r="S987" s="126" t="s">
        <v>3556</v>
      </c>
      <c r="T987" s="126" t="s">
        <v>2223</v>
      </c>
      <c r="U987" s="31" t="s">
        <v>3304</v>
      </c>
      <c r="V987" s="31" t="s">
        <v>3129</v>
      </c>
      <c r="X987" s="42"/>
      <c r="Y987" s="43"/>
      <c r="Z987" s="42"/>
      <c r="AA987" s="7"/>
      <c r="AB987" s="5"/>
      <c r="AC987" s="7"/>
      <c r="AD987" s="7"/>
      <c r="AE987" s="7"/>
      <c r="AF987" s="35"/>
      <c r="AG987" s="7"/>
      <c r="AH987" s="5"/>
      <c r="AI987" s="9"/>
      <c r="AJ987" s="9"/>
      <c r="AK987" s="9"/>
      <c r="AL987" s="5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  <c r="EB987" s="9"/>
      <c r="EC987" s="9"/>
      <c r="ED987" s="9"/>
      <c r="EE987" s="9"/>
      <c r="EF987" s="9"/>
      <c r="EG987" s="9"/>
      <c r="EH987" s="9"/>
      <c r="EI987" s="9"/>
      <c r="EJ987" s="9"/>
      <c r="EK987" s="9"/>
      <c r="EL987" s="9"/>
      <c r="EM987" s="9"/>
      <c r="EN987" s="9"/>
      <c r="EO987" s="9"/>
      <c r="EP987" s="9"/>
      <c r="EQ987" s="9"/>
    </row>
    <row r="988" spans="1:147" ht="18.75">
      <c r="A988" s="124"/>
      <c r="B988" s="13"/>
      <c r="D988" s="125"/>
      <c r="E988" s="153" t="s">
        <v>4971</v>
      </c>
      <c r="F988" s="154"/>
      <c r="G988" s="155" t="s">
        <v>4931</v>
      </c>
      <c r="H988" s="155" t="s">
        <v>195</v>
      </c>
      <c r="I988" s="155" t="s">
        <v>2567</v>
      </c>
      <c r="J988" s="156">
        <v>3501381</v>
      </c>
      <c r="K988" s="154"/>
      <c r="L988" s="154"/>
      <c r="M988" s="156" t="s">
        <v>4041</v>
      </c>
      <c r="N988" s="157">
        <v>32</v>
      </c>
      <c r="O988" s="160">
        <v>10.725</v>
      </c>
      <c r="P988" s="158">
        <v>40641</v>
      </c>
      <c r="Q988" s="158">
        <v>40876</v>
      </c>
      <c r="R988" s="156" t="s">
        <v>509</v>
      </c>
      <c r="S988" s="156" t="s">
        <v>510</v>
      </c>
      <c r="T988" s="156" t="s">
        <v>2223</v>
      </c>
      <c r="U988" s="157" t="s">
        <v>3304</v>
      </c>
      <c r="V988" s="157" t="s">
        <v>3129</v>
      </c>
      <c r="X988" s="42"/>
      <c r="Y988" s="43"/>
      <c r="Z988" s="5"/>
      <c r="AA988" s="7"/>
      <c r="AB988" s="5"/>
      <c r="AC988" s="7"/>
      <c r="AD988" s="7"/>
      <c r="AE988" s="7"/>
      <c r="AF988" s="35"/>
      <c r="AG988" s="7"/>
      <c r="AH988" s="5"/>
      <c r="AI988" s="9"/>
      <c r="AJ988" s="9"/>
      <c r="AK988" s="9"/>
      <c r="AL988" s="5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  <c r="EB988" s="9"/>
      <c r="EC988" s="9"/>
      <c r="ED988" s="9"/>
      <c r="EE988" s="9"/>
      <c r="EF988" s="9"/>
      <c r="EG988" s="9"/>
      <c r="EH988" s="9"/>
      <c r="EI988" s="9"/>
      <c r="EJ988" s="9"/>
      <c r="EK988" s="9"/>
      <c r="EL988" s="9"/>
      <c r="EM988" s="9"/>
      <c r="EN988" s="9"/>
      <c r="EO988" s="9"/>
      <c r="EP988" s="9"/>
      <c r="EQ988" s="9"/>
    </row>
    <row r="989" spans="2:147" ht="18.75">
      <c r="B989" s="13"/>
      <c r="C989" s="31"/>
      <c r="D989" s="32"/>
      <c r="E989" s="58">
        <v>297106</v>
      </c>
      <c r="G989" s="54" t="s">
        <v>12</v>
      </c>
      <c r="H989" s="55" t="s">
        <v>626</v>
      </c>
      <c r="I989" s="54" t="s">
        <v>13</v>
      </c>
      <c r="J989" s="91">
        <v>562772</v>
      </c>
      <c r="K989" s="91"/>
      <c r="L989" s="54" t="s">
        <v>13</v>
      </c>
      <c r="M989" s="91">
        <v>78702</v>
      </c>
      <c r="N989" s="91">
        <v>8</v>
      </c>
      <c r="O989" s="98">
        <v>0.598</v>
      </c>
      <c r="P989" s="57">
        <v>38868</v>
      </c>
      <c r="Q989" s="57">
        <v>39248</v>
      </c>
      <c r="R989" s="92" t="s">
        <v>4328</v>
      </c>
      <c r="S989" s="92" t="s">
        <v>624</v>
      </c>
      <c r="T989" s="92" t="s">
        <v>625</v>
      </c>
      <c r="U989" s="31" t="s">
        <v>3304</v>
      </c>
      <c r="V989" s="31" t="s">
        <v>1814</v>
      </c>
      <c r="X989" s="42"/>
      <c r="Y989" s="43"/>
      <c r="Z989" s="5"/>
      <c r="AA989" s="7"/>
      <c r="AB989" s="5"/>
      <c r="AC989" s="7"/>
      <c r="AD989" s="7"/>
      <c r="AE989" s="7"/>
      <c r="AF989" s="35"/>
      <c r="AG989" s="7"/>
      <c r="AH989" s="5"/>
      <c r="AI989" s="9"/>
      <c r="AJ989" s="9"/>
      <c r="AK989" s="9"/>
      <c r="AL989" s="5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/>
      <c r="DV989" s="9"/>
      <c r="DW989" s="9"/>
      <c r="DX989" s="9"/>
      <c r="DY989" s="9"/>
      <c r="DZ989" s="9"/>
      <c r="EA989" s="9"/>
      <c r="EB989" s="9"/>
      <c r="EC989" s="9"/>
      <c r="ED989" s="9"/>
      <c r="EE989" s="9"/>
      <c r="EF989" s="9"/>
      <c r="EG989" s="9"/>
      <c r="EH989" s="9"/>
      <c r="EI989" s="9"/>
      <c r="EJ989" s="9"/>
      <c r="EK989" s="9"/>
      <c r="EL989" s="9"/>
      <c r="EM989" s="9"/>
      <c r="EN989" s="9"/>
      <c r="EO989" s="9"/>
      <c r="EP989" s="9"/>
      <c r="EQ989" s="9"/>
    </row>
    <row r="990" spans="1:147" ht="15.75">
      <c r="A990" s="124"/>
      <c r="B990" s="13"/>
      <c r="C990" s="125"/>
      <c r="G990" s="13" t="s">
        <v>777</v>
      </c>
      <c r="H990" s="13" t="s">
        <v>778</v>
      </c>
      <c r="I990" s="13" t="s">
        <v>2477</v>
      </c>
      <c r="L990" s="13" t="s">
        <v>989</v>
      </c>
      <c r="M990" s="31">
        <v>78759</v>
      </c>
      <c r="N990" s="40">
        <v>302</v>
      </c>
      <c r="O990" s="51">
        <v>16.1</v>
      </c>
      <c r="P990" s="30">
        <v>34319</v>
      </c>
      <c r="Q990" s="30">
        <v>34481</v>
      </c>
      <c r="R990" s="30"/>
      <c r="S990" s="31" t="s">
        <v>2478</v>
      </c>
      <c r="T990" s="31" t="s">
        <v>2479</v>
      </c>
      <c r="U990" s="31" t="s">
        <v>3304</v>
      </c>
      <c r="V990" s="31" t="s">
        <v>3512</v>
      </c>
      <c r="X990" s="7"/>
      <c r="Y990" s="7"/>
      <c r="Z990" s="5"/>
      <c r="AA990" s="7"/>
      <c r="AB990" s="5"/>
      <c r="AC990" s="7"/>
      <c r="AD990" s="7"/>
      <c r="AE990" s="7"/>
      <c r="AF990" s="35"/>
      <c r="AG990" s="7"/>
      <c r="AH990" s="5"/>
      <c r="AI990" s="9"/>
      <c r="AJ990" s="9"/>
      <c r="AK990" s="9"/>
      <c r="AL990" s="5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  <c r="EB990" s="9"/>
      <c r="EC990" s="9"/>
      <c r="ED990" s="9"/>
      <c r="EE990" s="9"/>
      <c r="EF990" s="9"/>
      <c r="EG990" s="9"/>
      <c r="EH990" s="9"/>
      <c r="EI990" s="9"/>
      <c r="EJ990" s="9"/>
      <c r="EK990" s="9"/>
      <c r="EL990" s="9"/>
      <c r="EM990" s="9"/>
      <c r="EN990" s="9"/>
      <c r="EO990" s="9"/>
      <c r="EP990" s="9"/>
      <c r="EQ990" s="9"/>
    </row>
    <row r="991" spans="4:22" ht="15.75">
      <c r="D991" s="32"/>
      <c r="G991" s="13" t="s">
        <v>2480</v>
      </c>
      <c r="H991" s="13" t="s">
        <v>3765</v>
      </c>
      <c r="I991" s="13" t="s">
        <v>3766</v>
      </c>
      <c r="L991" s="13" t="s">
        <v>1477</v>
      </c>
      <c r="M991" s="31">
        <v>78703</v>
      </c>
      <c r="N991" s="40">
        <v>13</v>
      </c>
      <c r="O991" s="51">
        <v>0.5799999833106995</v>
      </c>
      <c r="P991" s="30">
        <v>35531</v>
      </c>
      <c r="Q991" s="30">
        <v>35654</v>
      </c>
      <c r="R991" s="30"/>
      <c r="S991" s="31" t="s">
        <v>2481</v>
      </c>
      <c r="T991" s="31" t="s">
        <v>2482</v>
      </c>
      <c r="U991" s="31" t="s">
        <v>3304</v>
      </c>
      <c r="V991" s="31" t="s">
        <v>3526</v>
      </c>
    </row>
    <row r="992" spans="2:22" ht="15.75">
      <c r="B992" s="13"/>
      <c r="C992" s="124"/>
      <c r="D992" s="32"/>
      <c r="E992" s="153">
        <v>11503425</v>
      </c>
      <c r="F992" s="154"/>
      <c r="G992" s="155" t="s">
        <v>5647</v>
      </c>
      <c r="H992" s="155" t="s">
        <v>5645</v>
      </c>
      <c r="I992" s="155" t="s">
        <v>5646</v>
      </c>
      <c r="J992" s="156">
        <v>5120963</v>
      </c>
      <c r="K992" s="154"/>
      <c r="L992" s="154"/>
      <c r="M992" s="156" t="s">
        <v>3923</v>
      </c>
      <c r="N992" s="157">
        <v>48</v>
      </c>
      <c r="O992" s="160">
        <v>2.73</v>
      </c>
      <c r="P992" s="158">
        <v>42451</v>
      </c>
      <c r="Q992" s="155"/>
      <c r="R992" s="156" t="s">
        <v>5251</v>
      </c>
      <c r="S992" s="156" t="s">
        <v>5082</v>
      </c>
      <c r="T992" s="156" t="s">
        <v>4683</v>
      </c>
      <c r="U992" s="156" t="s">
        <v>907</v>
      </c>
      <c r="V992" s="157" t="s">
        <v>5698</v>
      </c>
    </row>
    <row r="993" spans="2:22" ht="15.75">
      <c r="B993" s="13"/>
      <c r="C993" s="31"/>
      <c r="D993" s="32"/>
      <c r="E993" s="124">
        <v>10712421</v>
      </c>
      <c r="F993" s="13"/>
      <c r="G993" s="125" t="s">
        <v>1818</v>
      </c>
      <c r="H993" s="125" t="s">
        <v>1817</v>
      </c>
      <c r="I993" s="125" t="s">
        <v>1819</v>
      </c>
      <c r="J993" s="126">
        <v>708956</v>
      </c>
      <c r="K993" s="125"/>
      <c r="M993" s="126" t="s">
        <v>539</v>
      </c>
      <c r="N993" s="31">
        <v>24</v>
      </c>
      <c r="O993" s="130">
        <v>0.64</v>
      </c>
      <c r="P993" s="127">
        <v>40939</v>
      </c>
      <c r="Q993" s="13"/>
      <c r="R993" s="126" t="s">
        <v>4076</v>
      </c>
      <c r="S993" s="126" t="s">
        <v>1866</v>
      </c>
      <c r="T993" s="126" t="s">
        <v>523</v>
      </c>
      <c r="U993" s="126" t="s">
        <v>554</v>
      </c>
      <c r="V993" s="31" t="s">
        <v>4391</v>
      </c>
    </row>
    <row r="994" spans="2:22" ht="15.75">
      <c r="B994" s="13"/>
      <c r="C994" s="31"/>
      <c r="D994" s="32"/>
      <c r="E994" s="153">
        <v>11552830</v>
      </c>
      <c r="F994" s="154"/>
      <c r="G994" s="155" t="s">
        <v>5798</v>
      </c>
      <c r="H994" s="155" t="s">
        <v>5797</v>
      </c>
      <c r="I994" s="155" t="s">
        <v>5835</v>
      </c>
      <c r="J994" s="156">
        <v>3085253</v>
      </c>
      <c r="K994" s="154"/>
      <c r="L994" s="154"/>
      <c r="M994" s="156" t="s">
        <v>534</v>
      </c>
      <c r="N994" s="157">
        <v>330</v>
      </c>
      <c r="O994" s="160">
        <v>6.998</v>
      </c>
      <c r="P994" s="158">
        <v>42542</v>
      </c>
      <c r="Q994" s="154"/>
      <c r="R994" s="156" t="s">
        <v>1871</v>
      </c>
      <c r="S994" s="156" t="s">
        <v>5836</v>
      </c>
      <c r="T994" s="156" t="s">
        <v>119</v>
      </c>
      <c r="U994" s="156" t="s">
        <v>907</v>
      </c>
      <c r="V994" s="157" t="s">
        <v>5850</v>
      </c>
    </row>
    <row r="995" spans="2:22" ht="15.75">
      <c r="B995" s="13"/>
      <c r="C995" s="31"/>
      <c r="D995" s="32"/>
      <c r="E995" s="124">
        <v>11560839</v>
      </c>
      <c r="G995" s="125" t="s">
        <v>5934</v>
      </c>
      <c r="H995" s="125" t="s">
        <v>5935</v>
      </c>
      <c r="I995" s="125" t="s">
        <v>5936</v>
      </c>
      <c r="J995" s="126">
        <v>5331483</v>
      </c>
      <c r="K995" s="13"/>
      <c r="M995" s="126" t="s">
        <v>534</v>
      </c>
      <c r="N995" s="31">
        <v>12</v>
      </c>
      <c r="O995" s="130">
        <v>0.47</v>
      </c>
      <c r="P995" s="127">
        <v>42558</v>
      </c>
      <c r="Q995" s="13"/>
      <c r="S995" s="126" t="s">
        <v>5937</v>
      </c>
      <c r="T995" s="126" t="s">
        <v>119</v>
      </c>
      <c r="U995" s="126" t="s">
        <v>907</v>
      </c>
      <c r="V995" s="157" t="s">
        <v>5992</v>
      </c>
    </row>
    <row r="996" spans="2:22" ht="15.75">
      <c r="B996" s="13"/>
      <c r="C996" s="31"/>
      <c r="D996" s="32"/>
      <c r="G996" s="13" t="s">
        <v>2483</v>
      </c>
      <c r="H996" s="13" t="s">
        <v>2484</v>
      </c>
      <c r="I996" s="13" t="s">
        <v>2485</v>
      </c>
      <c r="L996" s="13" t="s">
        <v>990</v>
      </c>
      <c r="M996" s="31">
        <v>78704</v>
      </c>
      <c r="N996" s="40">
        <v>102</v>
      </c>
      <c r="O996" s="51">
        <v>5.3</v>
      </c>
      <c r="P996" s="30">
        <v>34319</v>
      </c>
      <c r="Q996" s="30">
        <v>34654</v>
      </c>
      <c r="R996" s="30"/>
      <c r="S996" s="31" t="s">
        <v>937</v>
      </c>
      <c r="T996" s="31" t="s">
        <v>2826</v>
      </c>
      <c r="U996" s="31" t="s">
        <v>3304</v>
      </c>
      <c r="V996" s="31" t="s">
        <v>3512</v>
      </c>
    </row>
    <row r="997" spans="2:22" ht="15.75">
      <c r="B997" s="13"/>
      <c r="C997" s="31"/>
      <c r="D997" s="32"/>
      <c r="E997" s="153">
        <v>11534548</v>
      </c>
      <c r="F997" s="154"/>
      <c r="G997" s="155" t="s">
        <v>5769</v>
      </c>
      <c r="H997" s="155" t="s">
        <v>5812</v>
      </c>
      <c r="I997" s="155" t="s">
        <v>5768</v>
      </c>
      <c r="J997" s="156">
        <v>434510</v>
      </c>
      <c r="K997" s="154"/>
      <c r="L997" s="154"/>
      <c r="M997" s="156" t="s">
        <v>2906</v>
      </c>
      <c r="N997" s="157">
        <v>190</v>
      </c>
      <c r="O997" s="160">
        <v>1.32</v>
      </c>
      <c r="P997" s="158">
        <v>42508</v>
      </c>
      <c r="Q997" s="154"/>
      <c r="R997" s="156" t="s">
        <v>5251</v>
      </c>
      <c r="S997" s="156" t="s">
        <v>5813</v>
      </c>
      <c r="T997" s="156" t="s">
        <v>2224</v>
      </c>
      <c r="U997" s="156" t="s">
        <v>907</v>
      </c>
      <c r="V997" s="157" t="s">
        <v>5850</v>
      </c>
    </row>
    <row r="998" spans="2:22" ht="15.75">
      <c r="B998" s="13"/>
      <c r="C998" s="31"/>
      <c r="D998" s="32"/>
      <c r="G998" s="13" t="s">
        <v>2827</v>
      </c>
      <c r="H998" s="13" t="s">
        <v>2828</v>
      </c>
      <c r="I998" s="13" t="s">
        <v>3259</v>
      </c>
      <c r="L998" s="13" t="s">
        <v>991</v>
      </c>
      <c r="M998" s="31">
        <v>78758</v>
      </c>
      <c r="N998" s="40">
        <v>398</v>
      </c>
      <c r="O998" s="51">
        <v>18.66</v>
      </c>
      <c r="P998" s="30">
        <v>34235</v>
      </c>
      <c r="Q998" s="30">
        <v>34407</v>
      </c>
      <c r="R998" s="30"/>
      <c r="S998" s="31" t="s">
        <v>2538</v>
      </c>
      <c r="T998" s="31" t="s">
        <v>2539</v>
      </c>
      <c r="U998" s="31" t="s">
        <v>3304</v>
      </c>
      <c r="V998" s="31" t="s">
        <v>3511</v>
      </c>
    </row>
    <row r="999" spans="2:22" ht="15.75">
      <c r="B999" s="13"/>
      <c r="C999" s="31"/>
      <c r="D999" s="32"/>
      <c r="E999" s="124">
        <v>11224270</v>
      </c>
      <c r="F999" s="13"/>
      <c r="G999" s="125" t="s">
        <v>5139</v>
      </c>
      <c r="H999" s="125" t="s">
        <v>5453</v>
      </c>
      <c r="I999" s="125" t="s">
        <v>5138</v>
      </c>
      <c r="J999" s="126">
        <v>128516</v>
      </c>
      <c r="K999" s="13"/>
      <c r="M999" s="126" t="s">
        <v>4073</v>
      </c>
      <c r="N999" s="31">
        <v>400</v>
      </c>
      <c r="O999" s="130">
        <v>1.7614</v>
      </c>
      <c r="P999" s="127">
        <v>41911</v>
      </c>
      <c r="Q999" s="127">
        <v>42339</v>
      </c>
      <c r="R999" s="126" t="s">
        <v>4076</v>
      </c>
      <c r="S999" s="126" t="s">
        <v>1875</v>
      </c>
      <c r="T999" s="126" t="s">
        <v>2222</v>
      </c>
      <c r="U999" s="92" t="s">
        <v>177</v>
      </c>
      <c r="V999" s="31" t="s">
        <v>5188</v>
      </c>
    </row>
    <row r="1000" spans="2:22" ht="15.75">
      <c r="B1000" s="13"/>
      <c r="C1000" s="31"/>
      <c r="D1000" s="32"/>
      <c r="E1000" s="32">
        <v>75180</v>
      </c>
      <c r="G1000" s="13" t="s">
        <v>827</v>
      </c>
      <c r="H1000" s="13" t="s">
        <v>661</v>
      </c>
      <c r="I1000" s="13" t="s">
        <v>4032</v>
      </c>
      <c r="L1000" s="13" t="s">
        <v>992</v>
      </c>
      <c r="M1000" s="31">
        <v>78728</v>
      </c>
      <c r="N1000" s="40">
        <v>90</v>
      </c>
      <c r="O1000" s="51">
        <v>6.2</v>
      </c>
      <c r="P1000" s="30">
        <v>36227</v>
      </c>
      <c r="Q1000" s="30">
        <v>36399</v>
      </c>
      <c r="R1000" s="30"/>
      <c r="S1000" s="31" t="s">
        <v>3261</v>
      </c>
      <c r="T1000" s="31" t="s">
        <v>3262</v>
      </c>
      <c r="U1000" s="31" t="s">
        <v>3304</v>
      </c>
      <c r="V1000" s="31" t="s">
        <v>2822</v>
      </c>
    </row>
    <row r="1001" spans="2:22" ht="15.75">
      <c r="B1001" s="13"/>
      <c r="C1001" s="31"/>
      <c r="D1001" s="32"/>
      <c r="G1001" s="13" t="s">
        <v>3260</v>
      </c>
      <c r="H1001" s="13" t="s">
        <v>3200</v>
      </c>
      <c r="I1001" s="13" t="s">
        <v>274</v>
      </c>
      <c r="L1001" s="13" t="s">
        <v>993</v>
      </c>
      <c r="M1001" s="31">
        <v>78728</v>
      </c>
      <c r="N1001" s="40">
        <v>204</v>
      </c>
      <c r="O1001" s="51">
        <v>16</v>
      </c>
      <c r="P1001" s="30">
        <v>35537</v>
      </c>
      <c r="Q1001" s="30"/>
      <c r="R1001" s="30"/>
      <c r="S1001" s="31" t="s">
        <v>3261</v>
      </c>
      <c r="T1001" s="31" t="s">
        <v>3262</v>
      </c>
      <c r="U1001" s="31" t="s">
        <v>3304</v>
      </c>
      <c r="V1001" s="31" t="s">
        <v>3526</v>
      </c>
    </row>
    <row r="1002" spans="2:23" ht="15.75">
      <c r="B1002" s="13"/>
      <c r="C1002" s="31"/>
      <c r="D1002" s="32"/>
      <c r="E1002" s="32">
        <v>128380</v>
      </c>
      <c r="G1002" s="13" t="s">
        <v>2958</v>
      </c>
      <c r="H1002" s="13" t="s">
        <v>4033</v>
      </c>
      <c r="I1002" s="13" t="s">
        <v>4034</v>
      </c>
      <c r="L1002" s="13" t="s">
        <v>994</v>
      </c>
      <c r="M1002" s="31">
        <v>78727</v>
      </c>
      <c r="N1002" s="40">
        <v>434</v>
      </c>
      <c r="O1002" s="51">
        <v>21.43</v>
      </c>
      <c r="P1002" s="30">
        <v>36361</v>
      </c>
      <c r="Q1002" s="30">
        <v>36686</v>
      </c>
      <c r="R1002" s="30"/>
      <c r="S1002" s="31" t="s">
        <v>2961</v>
      </c>
      <c r="T1002" s="31" t="s">
        <v>2962</v>
      </c>
      <c r="U1002" s="31" t="s">
        <v>3304</v>
      </c>
      <c r="V1002" s="31" t="s">
        <v>1365</v>
      </c>
      <c r="W1002" s="134"/>
    </row>
    <row r="1003" spans="2:22" ht="15.75">
      <c r="B1003" s="13"/>
      <c r="C1003" s="31"/>
      <c r="D1003" s="32"/>
      <c r="E1003" s="124">
        <v>10417385</v>
      </c>
      <c r="F1003" s="13"/>
      <c r="G1003" s="125" t="s">
        <v>2997</v>
      </c>
      <c r="H1003" s="125" t="s">
        <v>1976</v>
      </c>
      <c r="I1003" s="125" t="s">
        <v>2996</v>
      </c>
      <c r="J1003" s="126">
        <v>503854</v>
      </c>
      <c r="K1003" s="13"/>
      <c r="L1003" s="125"/>
      <c r="M1003" s="126" t="s">
        <v>3167</v>
      </c>
      <c r="N1003" s="60">
        <v>3</v>
      </c>
      <c r="O1003" s="130">
        <v>0.482</v>
      </c>
      <c r="P1003" s="127">
        <v>40262</v>
      </c>
      <c r="Q1003" s="127">
        <v>40630</v>
      </c>
      <c r="R1003" s="126" t="s">
        <v>4076</v>
      </c>
      <c r="S1003" s="126" t="s">
        <v>1973</v>
      </c>
      <c r="T1003" s="126" t="s">
        <v>2229</v>
      </c>
      <c r="U1003" s="126" t="s">
        <v>906</v>
      </c>
      <c r="V1003" s="31" t="s">
        <v>942</v>
      </c>
    </row>
    <row r="1004" spans="2:22" ht="15.75">
      <c r="B1004" s="13"/>
      <c r="C1004" s="31"/>
      <c r="D1004" s="32"/>
      <c r="E1004" s="153">
        <v>11557241</v>
      </c>
      <c r="F1004" s="154"/>
      <c r="G1004" s="155" t="s">
        <v>5795</v>
      </c>
      <c r="H1004" s="155" t="s">
        <v>5831</v>
      </c>
      <c r="I1004" s="155" t="s">
        <v>5794</v>
      </c>
      <c r="J1004" s="156">
        <v>581787</v>
      </c>
      <c r="K1004" s="154"/>
      <c r="L1004" s="154"/>
      <c r="M1004" s="156" t="s">
        <v>2187</v>
      </c>
      <c r="N1004" s="157">
        <v>312</v>
      </c>
      <c r="O1004" s="160">
        <v>36.11</v>
      </c>
      <c r="P1004" s="158">
        <v>42550</v>
      </c>
      <c r="Q1004" s="154"/>
      <c r="R1004" s="157" t="s">
        <v>5981</v>
      </c>
      <c r="S1004" s="156" t="s">
        <v>5832</v>
      </c>
      <c r="T1004" s="156" t="s">
        <v>119</v>
      </c>
      <c r="U1004" s="156" t="s">
        <v>907</v>
      </c>
      <c r="V1004" s="157" t="s">
        <v>5850</v>
      </c>
    </row>
    <row r="1005" spans="2:22" ht="15.75">
      <c r="B1005" s="13"/>
      <c r="C1005" s="31"/>
      <c r="D1005" s="32"/>
      <c r="E1005" s="56" t="s">
        <v>3346</v>
      </c>
      <c r="G1005" s="54" t="s">
        <v>427</v>
      </c>
      <c r="H1005" s="54" t="s">
        <v>3466</v>
      </c>
      <c r="I1005" s="55" t="s">
        <v>1660</v>
      </c>
      <c r="J1005" s="31">
        <v>3074107</v>
      </c>
      <c r="L1005" s="55" t="s">
        <v>2071</v>
      </c>
      <c r="M1005" s="31">
        <v>78704</v>
      </c>
      <c r="N1005" s="91">
        <v>91</v>
      </c>
      <c r="O1005" s="98">
        <v>2.89</v>
      </c>
      <c r="P1005" s="57">
        <v>38798</v>
      </c>
      <c r="Q1005" s="57">
        <v>39287</v>
      </c>
      <c r="R1005" s="46" t="s">
        <v>596</v>
      </c>
      <c r="S1005" s="92" t="s">
        <v>1658</v>
      </c>
      <c r="T1005" s="31" t="s">
        <v>1659</v>
      </c>
      <c r="U1005" s="92" t="s">
        <v>906</v>
      </c>
      <c r="V1005" s="31" t="s">
        <v>1948</v>
      </c>
    </row>
    <row r="1006" spans="2:22" ht="15.75">
      <c r="B1006" s="13"/>
      <c r="C1006" s="31"/>
      <c r="D1006" s="32"/>
      <c r="E1006" s="124">
        <v>10960518</v>
      </c>
      <c r="F1006" s="13"/>
      <c r="G1006" s="13" t="s">
        <v>4709</v>
      </c>
      <c r="H1006" s="125" t="s">
        <v>5455</v>
      </c>
      <c r="I1006" s="13" t="s">
        <v>4710</v>
      </c>
      <c r="J1006" s="126">
        <v>753806</v>
      </c>
      <c r="K1006" s="13"/>
      <c r="M1006" s="126">
        <v>78704</v>
      </c>
      <c r="N1006" s="4">
        <v>247</v>
      </c>
      <c r="O1006" s="51">
        <v>3.889</v>
      </c>
      <c r="P1006" s="127">
        <v>41432</v>
      </c>
      <c r="Q1006" s="127">
        <v>41730</v>
      </c>
      <c r="R1006" s="31" t="s">
        <v>1871</v>
      </c>
      <c r="S1006" s="31" t="s">
        <v>4217</v>
      </c>
      <c r="T1006" s="31" t="s">
        <v>2222</v>
      </c>
      <c r="U1006" s="92" t="s">
        <v>177</v>
      </c>
      <c r="V1006" s="92" t="s">
        <v>4792</v>
      </c>
    </row>
    <row r="1007" spans="2:22" ht="15.75">
      <c r="B1007" s="13"/>
      <c r="C1007" s="31"/>
      <c r="D1007" s="32"/>
      <c r="E1007" s="58">
        <v>301015</v>
      </c>
      <c r="G1007" s="54" t="s">
        <v>2475</v>
      </c>
      <c r="H1007" s="55" t="s">
        <v>3320</v>
      </c>
      <c r="I1007" s="32" t="s">
        <v>2084</v>
      </c>
      <c r="J1007" s="126">
        <v>3076078</v>
      </c>
      <c r="L1007" s="54" t="s">
        <v>1442</v>
      </c>
      <c r="M1007" s="31">
        <v>78704</v>
      </c>
      <c r="N1007" s="91">
        <v>34</v>
      </c>
      <c r="O1007" s="98">
        <v>1.5</v>
      </c>
      <c r="P1007" s="57">
        <v>38931</v>
      </c>
      <c r="Q1007" s="57">
        <v>39197</v>
      </c>
      <c r="R1007" s="31" t="s">
        <v>4076</v>
      </c>
      <c r="S1007" s="92" t="s">
        <v>3775</v>
      </c>
      <c r="T1007" s="92" t="s">
        <v>2286</v>
      </c>
      <c r="U1007" s="92" t="s">
        <v>554</v>
      </c>
      <c r="V1007" s="31" t="s">
        <v>769</v>
      </c>
    </row>
    <row r="1008" spans="2:22" ht="15.75">
      <c r="B1008" s="58"/>
      <c r="C1008" s="31"/>
      <c r="D1008" s="32"/>
      <c r="E1008" s="153">
        <v>11509999</v>
      </c>
      <c r="F1008" s="154"/>
      <c r="G1008" s="155" t="s">
        <v>5799</v>
      </c>
      <c r="H1008" s="155" t="s">
        <v>5648</v>
      </c>
      <c r="I1008" s="155" t="s">
        <v>5649</v>
      </c>
      <c r="J1008" s="156">
        <v>429074</v>
      </c>
      <c r="K1008" s="154"/>
      <c r="L1008" s="154"/>
      <c r="M1008" s="156" t="s">
        <v>532</v>
      </c>
      <c r="N1008" s="157">
        <v>109</v>
      </c>
      <c r="O1008" s="160">
        <v>1.06</v>
      </c>
      <c r="P1008" s="158">
        <v>42461</v>
      </c>
      <c r="Q1008" s="154"/>
      <c r="R1008" s="156" t="s">
        <v>5539</v>
      </c>
      <c r="S1008" s="156" t="s">
        <v>5447</v>
      </c>
      <c r="T1008" s="156" t="s">
        <v>523</v>
      </c>
      <c r="U1008" s="156" t="s">
        <v>907</v>
      </c>
      <c r="V1008" s="157" t="s">
        <v>5850</v>
      </c>
    </row>
    <row r="1009" spans="2:22" ht="15.75">
      <c r="B1009" s="13"/>
      <c r="C1009" s="31"/>
      <c r="D1009" s="32"/>
      <c r="E1009" s="153">
        <v>11458464</v>
      </c>
      <c r="F1009" s="154"/>
      <c r="G1009" s="155" t="s">
        <v>5760</v>
      </c>
      <c r="H1009" s="154" t="s">
        <v>5761</v>
      </c>
      <c r="I1009" s="155" t="s">
        <v>5762</v>
      </c>
      <c r="J1009" s="156">
        <v>5217219</v>
      </c>
      <c r="K1009" s="154"/>
      <c r="L1009" s="154"/>
      <c r="M1009" s="156" t="s">
        <v>2763</v>
      </c>
      <c r="N1009" s="157">
        <v>328</v>
      </c>
      <c r="O1009" s="163">
        <v>12.7</v>
      </c>
      <c r="P1009" s="158">
        <v>42348</v>
      </c>
      <c r="Q1009" s="158">
        <v>42598</v>
      </c>
      <c r="R1009" s="156" t="s">
        <v>5251</v>
      </c>
      <c r="S1009" s="156" t="s">
        <v>5763</v>
      </c>
      <c r="T1009" s="156" t="s">
        <v>5764</v>
      </c>
      <c r="U1009" s="156" t="s">
        <v>906</v>
      </c>
      <c r="V1009" s="164" t="s">
        <v>5699</v>
      </c>
    </row>
    <row r="1010" spans="1:22" ht="15.75">
      <c r="A1010" s="125"/>
      <c r="B1010" s="13"/>
      <c r="C1010" s="31"/>
      <c r="D1010" s="32"/>
      <c r="E1010" s="124">
        <v>10533648</v>
      </c>
      <c r="F1010" s="13"/>
      <c r="G1010" s="125" t="s">
        <v>3245</v>
      </c>
      <c r="H1010" s="125" t="s">
        <v>2333</v>
      </c>
      <c r="I1010" s="125" t="s">
        <v>3244</v>
      </c>
      <c r="J1010" s="126">
        <v>3500500</v>
      </c>
      <c r="K1010" s="13"/>
      <c r="M1010" s="126" t="s">
        <v>2763</v>
      </c>
      <c r="N1010" s="52">
        <v>292</v>
      </c>
      <c r="O1010" s="130">
        <v>14.638</v>
      </c>
      <c r="P1010" s="127">
        <v>40550</v>
      </c>
      <c r="Q1010" s="127">
        <v>40716</v>
      </c>
      <c r="R1010" s="31" t="s">
        <v>2294</v>
      </c>
      <c r="S1010" s="126" t="s">
        <v>3737</v>
      </c>
      <c r="T1010" s="136" t="s">
        <v>3738</v>
      </c>
      <c r="U1010" s="31" t="s">
        <v>3304</v>
      </c>
      <c r="V1010" s="31" t="s">
        <v>2556</v>
      </c>
    </row>
    <row r="1011" spans="2:22" ht="15.75">
      <c r="B1011" s="13"/>
      <c r="C1011" s="31"/>
      <c r="D1011" s="32"/>
      <c r="E1011" s="124">
        <v>11379040</v>
      </c>
      <c r="F1011" s="13"/>
      <c r="G1011" s="125" t="s">
        <v>5457</v>
      </c>
      <c r="H1011" s="125" t="s">
        <v>5458</v>
      </c>
      <c r="I1011" s="125" t="s">
        <v>5456</v>
      </c>
      <c r="J1011" s="126">
        <v>5188665</v>
      </c>
      <c r="K1011" s="13"/>
      <c r="L1011" s="125"/>
      <c r="M1011" s="126" t="s">
        <v>2763</v>
      </c>
      <c r="N1011" s="31">
        <v>370</v>
      </c>
      <c r="O1011" s="130">
        <v>44.6</v>
      </c>
      <c r="P1011" s="127">
        <v>42186</v>
      </c>
      <c r="Q1011" s="127">
        <v>42408</v>
      </c>
      <c r="R1011" s="126" t="s">
        <v>5251</v>
      </c>
      <c r="S1011" s="126" t="s">
        <v>5459</v>
      </c>
      <c r="T1011" s="126" t="s">
        <v>5460</v>
      </c>
      <c r="U1011" s="92" t="s">
        <v>177</v>
      </c>
      <c r="V1011" s="92" t="s">
        <v>5462</v>
      </c>
    </row>
    <row r="1012" spans="1:22" ht="15.75">
      <c r="A1012" s="58"/>
      <c r="B1012" s="58"/>
      <c r="C1012" s="91"/>
      <c r="D1012" s="32"/>
      <c r="E1012" s="124">
        <v>10734434</v>
      </c>
      <c r="F1012" s="13"/>
      <c r="G1012" s="125" t="s">
        <v>1841</v>
      </c>
      <c r="H1012" s="125" t="s">
        <v>1840</v>
      </c>
      <c r="I1012" s="125" t="s">
        <v>4104</v>
      </c>
      <c r="J1012" s="126">
        <v>3690973</v>
      </c>
      <c r="K1012" s="125"/>
      <c r="M1012" s="126" t="s">
        <v>2763</v>
      </c>
      <c r="N1012" s="52">
        <v>175</v>
      </c>
      <c r="O1012" s="130">
        <v>16.05</v>
      </c>
      <c r="P1012" s="127">
        <v>40982</v>
      </c>
      <c r="Q1012" s="13"/>
      <c r="R1012" s="126" t="s">
        <v>259</v>
      </c>
      <c r="S1012" s="126" t="s">
        <v>2142</v>
      </c>
      <c r="T1012" s="126" t="s">
        <v>2223</v>
      </c>
      <c r="U1012" s="126" t="s">
        <v>554</v>
      </c>
      <c r="V1012" s="31" t="s">
        <v>4391</v>
      </c>
    </row>
    <row r="1013" spans="2:22" ht="15.75">
      <c r="B1013" s="13"/>
      <c r="C1013" s="31"/>
      <c r="D1013" s="32"/>
      <c r="E1013" s="124">
        <v>10761391</v>
      </c>
      <c r="F1013" s="13"/>
      <c r="G1013" s="125" t="s">
        <v>4621</v>
      </c>
      <c r="H1013" s="125" t="s">
        <v>4442</v>
      </c>
      <c r="I1013" s="125" t="s">
        <v>4104</v>
      </c>
      <c r="J1013" s="126">
        <v>3690973</v>
      </c>
      <c r="K1013" s="125"/>
      <c r="M1013" s="126" t="s">
        <v>2763</v>
      </c>
      <c r="N1013" s="31">
        <v>336</v>
      </c>
      <c r="O1013" s="130">
        <v>16.05</v>
      </c>
      <c r="P1013" s="127">
        <v>41033</v>
      </c>
      <c r="Q1013" s="127">
        <v>41227</v>
      </c>
      <c r="R1013" s="31" t="s">
        <v>4076</v>
      </c>
      <c r="S1013" s="126" t="s">
        <v>2142</v>
      </c>
      <c r="T1013" s="126" t="s">
        <v>2223</v>
      </c>
      <c r="U1013" s="31" t="s">
        <v>3304</v>
      </c>
      <c r="V1013" s="31" t="s">
        <v>4464</v>
      </c>
    </row>
    <row r="1014" spans="1:22" ht="15.75">
      <c r="A1014" s="124"/>
      <c r="B1014" s="31"/>
      <c r="C1014" s="31"/>
      <c r="D1014" s="32"/>
      <c r="E1014" s="124">
        <v>11293876</v>
      </c>
      <c r="F1014" s="13"/>
      <c r="G1014" s="125" t="s">
        <v>5303</v>
      </c>
      <c r="H1014" s="125" t="s">
        <v>5990</v>
      </c>
      <c r="I1014" s="125" t="s">
        <v>5213</v>
      </c>
      <c r="J1014" s="126">
        <v>5053181</v>
      </c>
      <c r="K1014" s="125"/>
      <c r="M1014" s="126" t="s">
        <v>2763</v>
      </c>
      <c r="N1014" s="31">
        <v>375</v>
      </c>
      <c r="O1014" s="130">
        <v>17.05</v>
      </c>
      <c r="P1014" s="158">
        <v>42048</v>
      </c>
      <c r="Q1014" s="158">
        <v>42187</v>
      </c>
      <c r="R1014" s="126" t="s">
        <v>5251</v>
      </c>
      <c r="S1014" s="126" t="s">
        <v>5991</v>
      </c>
      <c r="T1014" s="126" t="s">
        <v>2223</v>
      </c>
      <c r="U1014" s="31" t="s">
        <v>3304</v>
      </c>
      <c r="V1014" s="31" t="s">
        <v>5386</v>
      </c>
    </row>
    <row r="1015" spans="1:22" ht="15.75">
      <c r="A1015" s="124"/>
      <c r="B1015" s="31"/>
      <c r="C1015" s="31"/>
      <c r="D1015" s="32"/>
      <c r="E1015" s="153">
        <v>11173758</v>
      </c>
      <c r="F1015" s="154"/>
      <c r="G1015" s="155" t="s">
        <v>5038</v>
      </c>
      <c r="H1015" s="155" t="s">
        <v>5036</v>
      </c>
      <c r="I1015" s="155" t="s">
        <v>5037</v>
      </c>
      <c r="J1015" s="156">
        <v>3222576</v>
      </c>
      <c r="K1015" s="154"/>
      <c r="L1015" s="154"/>
      <c r="M1015" s="157">
        <v>78735</v>
      </c>
      <c r="N1015" s="157">
        <v>20</v>
      </c>
      <c r="O1015" s="160">
        <v>11.39</v>
      </c>
      <c r="P1015" s="158">
        <v>41820</v>
      </c>
      <c r="Q1015" s="158">
        <v>42011</v>
      </c>
      <c r="R1015" s="156" t="s">
        <v>1871</v>
      </c>
      <c r="S1015" s="156" t="s">
        <v>5086</v>
      </c>
      <c r="T1015" s="156" t="s">
        <v>2227</v>
      </c>
      <c r="U1015" s="157" t="s">
        <v>906</v>
      </c>
      <c r="V1015" s="157" t="s">
        <v>5091</v>
      </c>
    </row>
    <row r="1016" spans="2:22" ht="15.75">
      <c r="B1016" s="13"/>
      <c r="C1016" s="31"/>
      <c r="D1016" s="32"/>
      <c r="E1016" s="124">
        <v>10916999</v>
      </c>
      <c r="F1016" s="13"/>
      <c r="G1016" s="125" t="s">
        <v>4672</v>
      </c>
      <c r="H1016" s="125" t="s">
        <v>4706</v>
      </c>
      <c r="I1016" s="125" t="s">
        <v>4564</v>
      </c>
      <c r="J1016" s="126">
        <v>3364844</v>
      </c>
      <c r="K1016" s="13"/>
      <c r="M1016" s="126" t="s">
        <v>3709</v>
      </c>
      <c r="N1016" s="4">
        <v>228</v>
      </c>
      <c r="O1016" s="130">
        <v>12.771</v>
      </c>
      <c r="P1016" s="127">
        <v>41354</v>
      </c>
      <c r="Q1016" s="127">
        <v>41449</v>
      </c>
      <c r="R1016" s="126" t="s">
        <v>1871</v>
      </c>
      <c r="S1016" s="126" t="s">
        <v>3069</v>
      </c>
      <c r="T1016" s="126" t="s">
        <v>4429</v>
      </c>
      <c r="U1016" s="4" t="s">
        <v>3304</v>
      </c>
      <c r="V1016" s="31" t="s">
        <v>4707</v>
      </c>
    </row>
    <row r="1017" spans="2:22" ht="15.75">
      <c r="B1017" s="13"/>
      <c r="C1017" s="31"/>
      <c r="D1017" s="32"/>
      <c r="E1017" s="124">
        <v>10627770</v>
      </c>
      <c r="F1017" s="13"/>
      <c r="G1017" s="125" t="s">
        <v>3947</v>
      </c>
      <c r="H1017" s="125" t="s">
        <v>3945</v>
      </c>
      <c r="I1017" s="125" t="s">
        <v>3946</v>
      </c>
      <c r="J1017" s="126">
        <v>3516085</v>
      </c>
      <c r="K1017" s="13"/>
      <c r="M1017" s="126" t="s">
        <v>291</v>
      </c>
      <c r="N1017" s="31">
        <v>352</v>
      </c>
      <c r="O1017" s="51">
        <v>17.91</v>
      </c>
      <c r="P1017" s="127">
        <v>40752</v>
      </c>
      <c r="Q1017" s="127">
        <v>41141</v>
      </c>
      <c r="R1017" s="31" t="s">
        <v>2126</v>
      </c>
      <c r="S1017" s="126" t="s">
        <v>2127</v>
      </c>
      <c r="T1017" s="126" t="s">
        <v>2222</v>
      </c>
      <c r="U1017" s="4" t="s">
        <v>3304</v>
      </c>
      <c r="V1017" s="31" t="s">
        <v>3106</v>
      </c>
    </row>
    <row r="1018" spans="2:22" ht="15.75">
      <c r="B1018" s="13"/>
      <c r="C1018" s="31"/>
      <c r="D1018" s="32"/>
      <c r="E1018" s="32">
        <v>215890</v>
      </c>
      <c r="G1018" s="13" t="s">
        <v>2022</v>
      </c>
      <c r="H1018" s="13" t="s">
        <v>1413</v>
      </c>
      <c r="I1018" s="13" t="s">
        <v>2023</v>
      </c>
      <c r="L1018" s="13" t="s">
        <v>2947</v>
      </c>
      <c r="M1018" s="31">
        <v>78702</v>
      </c>
      <c r="N1018" s="31">
        <v>105</v>
      </c>
      <c r="O1018" s="51">
        <v>3.28</v>
      </c>
      <c r="P1018" s="103">
        <v>37685</v>
      </c>
      <c r="Q1018" s="103">
        <v>37803</v>
      </c>
      <c r="R1018" s="31" t="s">
        <v>2012</v>
      </c>
      <c r="S1018" s="31" t="s">
        <v>2013</v>
      </c>
      <c r="T1018" s="31" t="s">
        <v>2014</v>
      </c>
      <c r="U1018" s="4" t="s">
        <v>3304</v>
      </c>
      <c r="V1018" s="31" t="s">
        <v>2007</v>
      </c>
    </row>
    <row r="1019" spans="2:22" ht="15.75">
      <c r="B1019" s="13"/>
      <c r="C1019" s="31"/>
      <c r="D1019" s="32"/>
      <c r="E1019" s="124">
        <v>10691598</v>
      </c>
      <c r="F1019" s="13"/>
      <c r="G1019" s="125" t="s">
        <v>2896</v>
      </c>
      <c r="H1019" s="125" t="s">
        <v>1160</v>
      </c>
      <c r="I1019" s="125" t="s">
        <v>2897</v>
      </c>
      <c r="J1019" s="125"/>
      <c r="K1019" s="125" t="s">
        <v>2895</v>
      </c>
      <c r="L1019" s="125">
        <v>3070208</v>
      </c>
      <c r="M1019" s="126" t="s">
        <v>550</v>
      </c>
      <c r="N1019" s="131">
        <v>45</v>
      </c>
      <c r="O1019" s="130">
        <v>7.408</v>
      </c>
      <c r="P1019" s="57">
        <v>40886</v>
      </c>
      <c r="Q1019" s="13"/>
      <c r="R1019" s="126" t="s">
        <v>1028</v>
      </c>
      <c r="S1019" s="126" t="s">
        <v>1161</v>
      </c>
      <c r="T1019" s="126" t="s">
        <v>1156</v>
      </c>
      <c r="U1019" s="126" t="s">
        <v>554</v>
      </c>
      <c r="V1019" s="31" t="s">
        <v>656</v>
      </c>
    </row>
    <row r="1020" spans="2:22" ht="15.75">
      <c r="B1020" s="13"/>
      <c r="C1020" s="31"/>
      <c r="D1020" s="32"/>
      <c r="E1020" s="124">
        <v>11029600</v>
      </c>
      <c r="F1020" s="13"/>
      <c r="G1020" s="125" t="s">
        <v>4817</v>
      </c>
      <c r="H1020" s="125" t="s">
        <v>1160</v>
      </c>
      <c r="I1020" s="125" t="s">
        <v>2897</v>
      </c>
      <c r="J1020" s="126">
        <v>3070208</v>
      </c>
      <c r="K1020" s="125"/>
      <c r="M1020" s="126" t="s">
        <v>550</v>
      </c>
      <c r="N1020" s="31">
        <v>13</v>
      </c>
      <c r="O1020" s="130">
        <v>7.595</v>
      </c>
      <c r="P1020" s="127">
        <v>41556</v>
      </c>
      <c r="Q1020" s="119"/>
      <c r="R1020" s="126" t="s">
        <v>1871</v>
      </c>
      <c r="S1020" s="126" t="s">
        <v>4866</v>
      </c>
      <c r="T1020" s="126" t="s">
        <v>1863</v>
      </c>
      <c r="U1020" s="31" t="s">
        <v>554</v>
      </c>
      <c r="V1020" s="31" t="s">
        <v>4919</v>
      </c>
    </row>
    <row r="1021" spans="2:22" ht="15.75">
      <c r="B1021" s="13"/>
      <c r="C1021" s="31"/>
      <c r="D1021" s="32"/>
      <c r="E1021" s="56" t="s">
        <v>1321</v>
      </c>
      <c r="G1021" s="54" t="s">
        <v>635</v>
      </c>
      <c r="H1021" s="54" t="s">
        <v>4631</v>
      </c>
      <c r="I1021" s="54" t="s">
        <v>4630</v>
      </c>
      <c r="J1021" s="91">
        <v>312344</v>
      </c>
      <c r="K1021" s="91"/>
      <c r="L1021" s="13" t="s">
        <v>3550</v>
      </c>
      <c r="M1021" s="71">
        <v>78703</v>
      </c>
      <c r="N1021" s="31">
        <v>26</v>
      </c>
      <c r="O1021" s="51">
        <v>0.72</v>
      </c>
      <c r="P1021" s="57">
        <v>38390</v>
      </c>
      <c r="Q1021" s="57">
        <v>38747</v>
      </c>
      <c r="R1021" s="31" t="s">
        <v>4076</v>
      </c>
      <c r="S1021" s="31" t="s">
        <v>3551</v>
      </c>
      <c r="T1021" s="84" t="s">
        <v>3552</v>
      </c>
      <c r="U1021" s="4" t="s">
        <v>3304</v>
      </c>
      <c r="V1021" s="31" t="s">
        <v>2447</v>
      </c>
    </row>
    <row r="1022" spans="2:22" ht="15.75">
      <c r="B1022" s="13"/>
      <c r="C1022" s="31"/>
      <c r="D1022" s="32"/>
      <c r="E1022" s="124">
        <v>11088103</v>
      </c>
      <c r="F1022" s="13"/>
      <c r="G1022" s="125" t="s">
        <v>4952</v>
      </c>
      <c r="H1022" s="125" t="s">
        <v>4569</v>
      </c>
      <c r="I1022" s="125" t="s">
        <v>4570</v>
      </c>
      <c r="J1022" s="126">
        <v>266476</v>
      </c>
      <c r="K1022" s="13"/>
      <c r="M1022" s="31">
        <v>78741</v>
      </c>
      <c r="N1022" s="31">
        <v>252</v>
      </c>
      <c r="O1022" s="51">
        <v>23.09</v>
      </c>
      <c r="P1022" s="127">
        <v>41683</v>
      </c>
      <c r="Q1022" s="127">
        <v>41837</v>
      </c>
      <c r="R1022" s="31" t="s">
        <v>1871</v>
      </c>
      <c r="S1022" s="126" t="s">
        <v>4982</v>
      </c>
      <c r="T1022" s="126" t="s">
        <v>1863</v>
      </c>
      <c r="U1022" s="31" t="s">
        <v>3304</v>
      </c>
      <c r="V1022" s="31" t="s">
        <v>5003</v>
      </c>
    </row>
    <row r="1023" spans="2:22" ht="15.75">
      <c r="B1023" s="13"/>
      <c r="C1023" s="31"/>
      <c r="D1023" s="32"/>
      <c r="E1023" s="124">
        <v>10870837</v>
      </c>
      <c r="F1023" s="13"/>
      <c r="G1023" s="125" t="s">
        <v>4571</v>
      </c>
      <c r="H1023" s="125" t="s">
        <v>4569</v>
      </c>
      <c r="I1023" s="125" t="s">
        <v>4570</v>
      </c>
      <c r="J1023" s="126">
        <v>266476</v>
      </c>
      <c r="K1023" s="13"/>
      <c r="M1023" s="126" t="s">
        <v>4074</v>
      </c>
      <c r="N1023" s="31">
        <v>252</v>
      </c>
      <c r="O1023" s="130">
        <v>15.6</v>
      </c>
      <c r="P1023" s="127">
        <v>41257</v>
      </c>
      <c r="R1023" s="31" t="s">
        <v>1871</v>
      </c>
      <c r="S1023" s="126" t="s">
        <v>4595</v>
      </c>
      <c r="T1023" s="126" t="s">
        <v>1863</v>
      </c>
      <c r="U1023" s="31" t="s">
        <v>554</v>
      </c>
      <c r="V1023" s="31" t="s">
        <v>4636</v>
      </c>
    </row>
    <row r="1024" spans="2:22" ht="15.75">
      <c r="B1024" s="13"/>
      <c r="C1024" s="31"/>
      <c r="D1024" s="32"/>
      <c r="G1024" s="13" t="s">
        <v>4035</v>
      </c>
      <c r="H1024" s="13" t="s">
        <v>4036</v>
      </c>
      <c r="I1024" s="13" t="s">
        <v>4037</v>
      </c>
      <c r="L1024" s="13" t="s">
        <v>1882</v>
      </c>
      <c r="M1024" s="7">
        <v>78735</v>
      </c>
      <c r="N1024" s="40">
        <v>608</v>
      </c>
      <c r="O1024" s="51">
        <v>38.15</v>
      </c>
      <c r="P1024" s="30">
        <v>35104</v>
      </c>
      <c r="Q1024" s="30">
        <v>35340</v>
      </c>
      <c r="R1024" s="30"/>
      <c r="S1024" s="31" t="s">
        <v>1309</v>
      </c>
      <c r="T1024" s="31" t="s">
        <v>1310</v>
      </c>
      <c r="U1024" s="31" t="s">
        <v>3304</v>
      </c>
      <c r="V1024" s="31" t="s">
        <v>3521</v>
      </c>
    </row>
    <row r="1025" spans="1:22" ht="15.75">
      <c r="A1025" s="125"/>
      <c r="B1025" s="13"/>
      <c r="C1025" s="31"/>
      <c r="D1025" s="32"/>
      <c r="E1025" s="56" t="s">
        <v>3735</v>
      </c>
      <c r="G1025" s="54" t="s">
        <v>3734</v>
      </c>
      <c r="H1025" s="54" t="s">
        <v>281</v>
      </c>
      <c r="I1025" s="54" t="s">
        <v>1091</v>
      </c>
      <c r="J1025" s="91">
        <v>3139292</v>
      </c>
      <c r="K1025" s="91"/>
      <c r="L1025" s="54" t="s">
        <v>1091</v>
      </c>
      <c r="M1025" s="91">
        <v>78705</v>
      </c>
      <c r="N1025" s="91">
        <v>124</v>
      </c>
      <c r="O1025" s="98">
        <v>0.591</v>
      </c>
      <c r="P1025" s="57">
        <v>39237</v>
      </c>
      <c r="Q1025" s="57">
        <v>39511</v>
      </c>
      <c r="R1025" s="92" t="s">
        <v>2012</v>
      </c>
      <c r="S1025" s="92" t="s">
        <v>156</v>
      </c>
      <c r="T1025" s="31" t="s">
        <v>1175</v>
      </c>
      <c r="U1025" s="31" t="s">
        <v>3304</v>
      </c>
      <c r="V1025" s="92" t="s">
        <v>2258</v>
      </c>
    </row>
    <row r="1026" spans="2:22" ht="15.75">
      <c r="B1026" s="13"/>
      <c r="C1026" s="31"/>
      <c r="D1026" s="32"/>
      <c r="E1026" s="56" t="s">
        <v>3922</v>
      </c>
      <c r="G1026" s="54" t="s">
        <v>2496</v>
      </c>
      <c r="H1026" s="54" t="s">
        <v>2389</v>
      </c>
      <c r="I1026" s="54" t="s">
        <v>824</v>
      </c>
      <c r="J1026" s="91">
        <v>310268</v>
      </c>
      <c r="K1026" s="91"/>
      <c r="L1026" s="13" t="s">
        <v>1883</v>
      </c>
      <c r="M1026" s="31">
        <v>78705</v>
      </c>
      <c r="N1026" s="40">
        <v>100</v>
      </c>
      <c r="O1026" s="98">
        <v>0.169</v>
      </c>
      <c r="P1026" s="57">
        <v>38629</v>
      </c>
      <c r="Q1026" s="57">
        <v>38762</v>
      </c>
      <c r="R1026" s="31" t="s">
        <v>1600</v>
      </c>
      <c r="S1026" s="31" t="s">
        <v>3780</v>
      </c>
      <c r="T1026" s="31" t="s">
        <v>1175</v>
      </c>
      <c r="U1026" s="31" t="s">
        <v>3304</v>
      </c>
      <c r="V1026" s="31" t="s">
        <v>730</v>
      </c>
    </row>
    <row r="1027" spans="2:22" ht="15.75">
      <c r="B1027" s="13"/>
      <c r="C1027" s="31"/>
      <c r="D1027" s="32"/>
      <c r="E1027" s="58">
        <v>284458</v>
      </c>
      <c r="G1027" s="54" t="s">
        <v>646</v>
      </c>
      <c r="H1027" s="54" t="s">
        <v>2390</v>
      </c>
      <c r="I1027" s="54" t="s">
        <v>1951</v>
      </c>
      <c r="J1027" s="91">
        <v>475424</v>
      </c>
      <c r="K1027" s="91"/>
      <c r="L1027" s="54" t="s">
        <v>647</v>
      </c>
      <c r="M1027" s="31">
        <v>78705</v>
      </c>
      <c r="N1027" s="40">
        <v>232</v>
      </c>
      <c r="O1027" s="98">
        <v>1.09</v>
      </c>
      <c r="P1027" s="57">
        <v>38629</v>
      </c>
      <c r="Q1027" s="57">
        <v>38749</v>
      </c>
      <c r="R1027" s="31" t="s">
        <v>1600</v>
      </c>
      <c r="S1027" s="31" t="s">
        <v>1176</v>
      </c>
      <c r="T1027" s="31" t="s">
        <v>1177</v>
      </c>
      <c r="U1027" s="31" t="s">
        <v>3304</v>
      </c>
      <c r="V1027" s="31" t="s">
        <v>730</v>
      </c>
    </row>
    <row r="1028" spans="2:22" ht="15.75">
      <c r="B1028" s="13"/>
      <c r="C1028" s="31"/>
      <c r="D1028" s="32"/>
      <c r="E1028" s="32" t="s">
        <v>997</v>
      </c>
      <c r="G1028" s="13" t="s">
        <v>2957</v>
      </c>
      <c r="H1028" s="13" t="s">
        <v>631</v>
      </c>
      <c r="I1028" s="13" t="s">
        <v>996</v>
      </c>
      <c r="L1028" s="13" t="s">
        <v>135</v>
      </c>
      <c r="M1028" s="31">
        <v>78717</v>
      </c>
      <c r="N1028" s="40">
        <v>312</v>
      </c>
      <c r="O1028" s="51">
        <v>16.36</v>
      </c>
      <c r="P1028" s="30">
        <v>36332</v>
      </c>
      <c r="Q1028" s="30">
        <v>36626</v>
      </c>
      <c r="R1028" s="30"/>
      <c r="S1028" s="31" t="s">
        <v>660</v>
      </c>
      <c r="T1028" s="31" t="s">
        <v>3693</v>
      </c>
      <c r="U1028" s="31" t="s">
        <v>3304</v>
      </c>
      <c r="V1028" s="31" t="s">
        <v>341</v>
      </c>
    </row>
    <row r="1029" spans="2:22" ht="15.75">
      <c r="B1029" s="13"/>
      <c r="C1029" s="31"/>
      <c r="D1029" s="32"/>
      <c r="E1029" s="67">
        <v>238113</v>
      </c>
      <c r="G1029" s="67" t="s">
        <v>97</v>
      </c>
      <c r="H1029" s="66" t="s">
        <v>2721</v>
      </c>
      <c r="I1029" s="13" t="s">
        <v>2722</v>
      </c>
      <c r="L1029" s="66" t="s">
        <v>98</v>
      </c>
      <c r="M1029" s="71">
        <v>78730</v>
      </c>
      <c r="N1029" s="31">
        <v>15</v>
      </c>
      <c r="O1029" s="51">
        <v>2.9</v>
      </c>
      <c r="P1029" s="68">
        <v>38183</v>
      </c>
      <c r="Q1029" s="68">
        <v>38265</v>
      </c>
      <c r="R1029" s="31" t="s">
        <v>4328</v>
      </c>
      <c r="S1029" s="31" t="s">
        <v>2723</v>
      </c>
      <c r="T1029" s="31" t="s">
        <v>2724</v>
      </c>
      <c r="U1029" s="31" t="s">
        <v>3304</v>
      </c>
      <c r="V1029" s="31" t="s">
        <v>3991</v>
      </c>
    </row>
    <row r="1030" spans="2:22" ht="15.75">
      <c r="B1030" s="13"/>
      <c r="C1030" s="31"/>
      <c r="D1030" s="32"/>
      <c r="E1030" s="58">
        <v>284915</v>
      </c>
      <c r="G1030" s="54" t="s">
        <v>4358</v>
      </c>
      <c r="H1030" s="55" t="s">
        <v>3670</v>
      </c>
      <c r="I1030" s="54" t="s">
        <v>4359</v>
      </c>
      <c r="J1030" s="91"/>
      <c r="K1030" s="91"/>
      <c r="L1030" s="13" t="s">
        <v>1884</v>
      </c>
      <c r="M1030" s="31">
        <v>78717</v>
      </c>
      <c r="N1030" s="91">
        <v>344</v>
      </c>
      <c r="O1030" s="98">
        <v>17.461000000000002</v>
      </c>
      <c r="P1030" s="57">
        <v>38638</v>
      </c>
      <c r="Q1030" s="57">
        <v>38852</v>
      </c>
      <c r="R1030" s="31" t="s">
        <v>1149</v>
      </c>
      <c r="S1030" s="92" t="s">
        <v>3672</v>
      </c>
      <c r="T1030" s="92" t="s">
        <v>4060</v>
      </c>
      <c r="U1030" s="31" t="s">
        <v>3304</v>
      </c>
      <c r="V1030" s="31" t="s">
        <v>3600</v>
      </c>
    </row>
    <row r="1031" spans="2:22" ht="15.75">
      <c r="B1031" s="13"/>
      <c r="C1031" s="31"/>
      <c r="D1031" s="32"/>
      <c r="E1031" s="32">
        <v>212393</v>
      </c>
      <c r="G1031" s="13" t="s">
        <v>4369</v>
      </c>
      <c r="H1031" s="13" t="s">
        <v>4368</v>
      </c>
      <c r="I1031" s="13" t="s">
        <v>4027</v>
      </c>
      <c r="L1031" s="13" t="s">
        <v>4257</v>
      </c>
      <c r="M1031" s="31">
        <v>78717</v>
      </c>
      <c r="N1031" s="31">
        <v>22</v>
      </c>
      <c r="O1031" s="51">
        <v>12.022</v>
      </c>
      <c r="P1031" s="30">
        <v>37391</v>
      </c>
      <c r="Q1031" s="30">
        <v>37825</v>
      </c>
      <c r="R1031" s="31" t="s">
        <v>745</v>
      </c>
      <c r="S1031" s="31" t="s">
        <v>3774</v>
      </c>
      <c r="T1031" s="31" t="s">
        <v>4258</v>
      </c>
      <c r="U1031" s="31" t="s">
        <v>2049</v>
      </c>
      <c r="V1031" s="31" t="s">
        <v>2301</v>
      </c>
    </row>
    <row r="1032" spans="2:22" ht="15.75">
      <c r="B1032" s="13"/>
      <c r="C1032" s="31"/>
      <c r="D1032" s="32"/>
      <c r="G1032" s="13" t="s">
        <v>1433</v>
      </c>
      <c r="H1032" s="13" t="s">
        <v>3201</v>
      </c>
      <c r="I1032" s="13" t="s">
        <v>1434</v>
      </c>
      <c r="L1032" s="13" t="s">
        <v>995</v>
      </c>
      <c r="M1032" s="31">
        <v>78746</v>
      </c>
      <c r="N1032" s="40">
        <v>160</v>
      </c>
      <c r="O1032" s="51">
        <v>11.59</v>
      </c>
      <c r="P1032" s="30">
        <v>35300</v>
      </c>
      <c r="Q1032" s="30">
        <v>35537</v>
      </c>
      <c r="R1032" s="30"/>
      <c r="S1032" s="31" t="s">
        <v>1435</v>
      </c>
      <c r="T1032" s="31" t="s">
        <v>1436</v>
      </c>
      <c r="U1032" s="31" t="s">
        <v>3304</v>
      </c>
      <c r="V1032" s="31" t="s">
        <v>3523</v>
      </c>
    </row>
    <row r="1033" spans="2:22" ht="15.75">
      <c r="B1033" s="13"/>
      <c r="C1033" s="31"/>
      <c r="D1033" s="32"/>
      <c r="G1033" s="13" t="s">
        <v>3045</v>
      </c>
      <c r="H1033" s="13" t="s">
        <v>3202</v>
      </c>
      <c r="I1033" s="13" t="s">
        <v>2786</v>
      </c>
      <c r="L1033" s="13" t="s">
        <v>1816</v>
      </c>
      <c r="M1033" s="31">
        <v>78758</v>
      </c>
      <c r="N1033" s="40">
        <v>366</v>
      </c>
      <c r="O1033" s="51">
        <v>16.89</v>
      </c>
      <c r="P1033" s="30">
        <v>35930</v>
      </c>
      <c r="Q1033" s="30">
        <v>36048</v>
      </c>
      <c r="R1033" s="30"/>
      <c r="S1033" s="31" t="s">
        <v>2874</v>
      </c>
      <c r="T1033" s="31" t="s">
        <v>3044</v>
      </c>
      <c r="U1033" s="31" t="s">
        <v>3304</v>
      </c>
      <c r="V1033" s="31" t="s">
        <v>3530</v>
      </c>
    </row>
    <row r="1034" spans="2:22" ht="15.75">
      <c r="B1034" s="13"/>
      <c r="C1034" s="31"/>
      <c r="D1034" s="32"/>
      <c r="E1034" s="61"/>
      <c r="G1034" s="13" t="s">
        <v>2540</v>
      </c>
      <c r="H1034" s="13" t="s">
        <v>2541</v>
      </c>
      <c r="I1034" s="13" t="s">
        <v>2542</v>
      </c>
      <c r="L1034" s="13" t="s">
        <v>1885</v>
      </c>
      <c r="M1034" s="31">
        <v>78729</v>
      </c>
      <c r="N1034" s="40">
        <v>272</v>
      </c>
      <c r="O1034" s="51">
        <v>16.43</v>
      </c>
      <c r="P1034" s="30">
        <v>36199</v>
      </c>
      <c r="Q1034" s="30">
        <v>36397</v>
      </c>
      <c r="R1034" s="30"/>
      <c r="S1034" s="31" t="s">
        <v>2874</v>
      </c>
      <c r="T1034" s="31" t="s">
        <v>3044</v>
      </c>
      <c r="U1034" s="31" t="s">
        <v>3304</v>
      </c>
      <c r="V1034" s="31" t="s">
        <v>2822</v>
      </c>
    </row>
    <row r="1035" spans="2:22" ht="15.75">
      <c r="B1035" s="13"/>
      <c r="C1035" s="31"/>
      <c r="D1035" s="32"/>
      <c r="E1035" s="124">
        <v>11102333</v>
      </c>
      <c r="F1035" s="13"/>
      <c r="G1035" s="125" t="s">
        <v>4930</v>
      </c>
      <c r="H1035" s="125" t="s">
        <v>5563</v>
      </c>
      <c r="I1035" s="125" t="s">
        <v>4929</v>
      </c>
      <c r="J1035" s="126">
        <v>5089927</v>
      </c>
      <c r="K1035" s="13"/>
      <c r="M1035" s="31">
        <v>78723</v>
      </c>
      <c r="N1035" s="31">
        <v>244</v>
      </c>
      <c r="O1035" s="51">
        <v>21.12</v>
      </c>
      <c r="P1035" s="127">
        <v>41705</v>
      </c>
      <c r="Q1035" s="127">
        <v>42229</v>
      </c>
      <c r="R1035" s="31" t="s">
        <v>4076</v>
      </c>
      <c r="S1035" s="126" t="s">
        <v>4970</v>
      </c>
      <c r="T1035" s="126" t="s">
        <v>119</v>
      </c>
      <c r="U1035" s="92" t="s">
        <v>177</v>
      </c>
      <c r="V1035" s="31" t="s">
        <v>5003</v>
      </c>
    </row>
    <row r="1036" spans="2:22" ht="15.75">
      <c r="B1036" s="32"/>
      <c r="C1036" s="31"/>
      <c r="D1036" s="32"/>
      <c r="E1036" s="32">
        <v>164994</v>
      </c>
      <c r="G1036" s="13" t="s">
        <v>1780</v>
      </c>
      <c r="H1036" s="13" t="s">
        <v>3806</v>
      </c>
      <c r="I1036" s="13" t="s">
        <v>3567</v>
      </c>
      <c r="L1036" s="13" t="s">
        <v>4210</v>
      </c>
      <c r="M1036" s="31">
        <v>78754</v>
      </c>
      <c r="N1036" s="40">
        <v>284</v>
      </c>
      <c r="O1036" s="51">
        <v>14.29</v>
      </c>
      <c r="P1036" s="30">
        <v>36760</v>
      </c>
      <c r="Q1036" s="30">
        <v>36964</v>
      </c>
      <c r="R1036" s="30"/>
      <c r="S1036" s="31" t="s">
        <v>2396</v>
      </c>
      <c r="T1036" s="31" t="s">
        <v>3594</v>
      </c>
      <c r="U1036" s="31" t="s">
        <v>3304</v>
      </c>
      <c r="V1036" s="31" t="s">
        <v>1753</v>
      </c>
    </row>
    <row r="1037" spans="2:22" ht="15.75">
      <c r="B1037" s="13"/>
      <c r="C1037" s="31"/>
      <c r="D1037" s="32"/>
      <c r="E1037" s="67">
        <v>234135</v>
      </c>
      <c r="G1037" s="66" t="s">
        <v>3277</v>
      </c>
      <c r="H1037" s="66" t="s">
        <v>2863</v>
      </c>
      <c r="I1037" s="66" t="s">
        <v>4243</v>
      </c>
      <c r="J1037" s="71"/>
      <c r="K1037" s="71"/>
      <c r="L1037" s="66" t="s">
        <v>3278</v>
      </c>
      <c r="M1037" s="31">
        <v>78750</v>
      </c>
      <c r="N1037" s="40">
        <v>51</v>
      </c>
      <c r="O1037" s="51">
        <v>5.8</v>
      </c>
      <c r="P1037" s="68">
        <v>38104</v>
      </c>
      <c r="Q1037" s="68">
        <v>38323</v>
      </c>
      <c r="R1037" s="31" t="s">
        <v>745</v>
      </c>
      <c r="S1037" s="31" t="s">
        <v>2867</v>
      </c>
      <c r="T1037" s="31" t="s">
        <v>2868</v>
      </c>
      <c r="U1037" s="31" t="s">
        <v>3304</v>
      </c>
      <c r="V1037" s="31" t="s">
        <v>2864</v>
      </c>
    </row>
    <row r="1038" spans="2:22" ht="15.75">
      <c r="B1038" s="13"/>
      <c r="C1038" s="31"/>
      <c r="D1038" s="32"/>
      <c r="E1038" s="124">
        <v>10179558</v>
      </c>
      <c r="F1038" s="13"/>
      <c r="G1038" s="125" t="s">
        <v>2190</v>
      </c>
      <c r="H1038" s="125" t="s">
        <v>2191</v>
      </c>
      <c r="I1038" s="125" t="s">
        <v>2189</v>
      </c>
      <c r="J1038" s="126">
        <v>586352</v>
      </c>
      <c r="K1038" s="13"/>
      <c r="M1038" s="126" t="s">
        <v>2187</v>
      </c>
      <c r="N1038" s="126" t="s">
        <v>2192</v>
      </c>
      <c r="O1038" s="130">
        <v>0.76</v>
      </c>
      <c r="P1038" s="127">
        <v>39666</v>
      </c>
      <c r="Q1038" s="13"/>
      <c r="R1038" s="126" t="s">
        <v>62</v>
      </c>
      <c r="S1038" s="126" t="s">
        <v>2833</v>
      </c>
      <c r="T1038" s="126" t="s">
        <v>2834</v>
      </c>
      <c r="U1038" s="126" t="s">
        <v>554</v>
      </c>
      <c r="V1038" s="31" t="s">
        <v>187</v>
      </c>
    </row>
    <row r="1039" spans="2:22" ht="15.75">
      <c r="B1039" s="13"/>
      <c r="C1039" s="31"/>
      <c r="D1039" s="32"/>
      <c r="E1039" s="58">
        <v>286593</v>
      </c>
      <c r="G1039" s="54" t="s">
        <v>2492</v>
      </c>
      <c r="H1039" s="55" t="s">
        <v>3207</v>
      </c>
      <c r="I1039" s="54" t="s">
        <v>2493</v>
      </c>
      <c r="J1039" s="91"/>
      <c r="K1039" s="91"/>
      <c r="L1039" s="13" t="s">
        <v>1390</v>
      </c>
      <c r="M1039" s="31">
        <v>787846</v>
      </c>
      <c r="N1039" s="100">
        <v>210</v>
      </c>
      <c r="O1039" s="98">
        <v>35</v>
      </c>
      <c r="P1039" s="57">
        <v>38673</v>
      </c>
      <c r="Q1039" s="57">
        <v>38721</v>
      </c>
      <c r="R1039" s="31" t="s">
        <v>1600</v>
      </c>
      <c r="S1039" s="31" t="s">
        <v>3208</v>
      </c>
      <c r="T1039" s="31" t="s">
        <v>3209</v>
      </c>
      <c r="U1039" s="92" t="s">
        <v>554</v>
      </c>
      <c r="V1039" s="31" t="s">
        <v>3600</v>
      </c>
    </row>
    <row r="1040" spans="2:22" ht="15.75">
      <c r="B1040" s="13"/>
      <c r="C1040" s="31"/>
      <c r="D1040" s="32"/>
      <c r="E1040" s="56" t="s">
        <v>2521</v>
      </c>
      <c r="G1040" s="58" t="s">
        <v>2406</v>
      </c>
      <c r="H1040" s="58" t="s">
        <v>1281</v>
      </c>
      <c r="I1040" s="58" t="s">
        <v>451</v>
      </c>
      <c r="J1040" s="91">
        <v>862496</v>
      </c>
      <c r="K1040" s="91"/>
      <c r="L1040" s="58" t="s">
        <v>451</v>
      </c>
      <c r="M1040" s="91">
        <v>78704</v>
      </c>
      <c r="N1040" s="91">
        <v>33</v>
      </c>
      <c r="O1040" s="98">
        <v>1.098</v>
      </c>
      <c r="P1040" s="112">
        <v>39000</v>
      </c>
      <c r="Q1040" s="57">
        <v>39286</v>
      </c>
      <c r="R1040" s="91" t="s">
        <v>1028</v>
      </c>
      <c r="S1040" s="91" t="s">
        <v>1658</v>
      </c>
      <c r="T1040" s="91" t="s">
        <v>1659</v>
      </c>
      <c r="U1040" s="31" t="s">
        <v>3304</v>
      </c>
      <c r="V1040" s="31" t="s">
        <v>4325</v>
      </c>
    </row>
    <row r="1041" spans="1:22" ht="15.75">
      <c r="A1041" s="124"/>
      <c r="B1041" s="13"/>
      <c r="D1041" s="32"/>
      <c r="E1041" s="58">
        <v>284186</v>
      </c>
      <c r="G1041" s="54" t="s">
        <v>2161</v>
      </c>
      <c r="H1041" s="54" t="s">
        <v>4025</v>
      </c>
      <c r="I1041" s="54" t="s">
        <v>132</v>
      </c>
      <c r="J1041" s="91">
        <v>141849</v>
      </c>
      <c r="K1041" s="91"/>
      <c r="L1041" s="54" t="s">
        <v>2162</v>
      </c>
      <c r="M1041" s="31">
        <v>78701</v>
      </c>
      <c r="N1041" s="60">
        <v>232</v>
      </c>
      <c r="O1041" s="98">
        <v>1.91</v>
      </c>
      <c r="P1041" s="57">
        <v>38623</v>
      </c>
      <c r="Q1041" s="57">
        <v>38805</v>
      </c>
      <c r="R1041" s="31" t="s">
        <v>1600</v>
      </c>
      <c r="S1041" s="31" t="s">
        <v>1605</v>
      </c>
      <c r="T1041" s="31" t="s">
        <v>1606</v>
      </c>
      <c r="U1041" s="31" t="s">
        <v>3304</v>
      </c>
      <c r="V1041" s="31" t="s">
        <v>730</v>
      </c>
    </row>
    <row r="1042" spans="2:22" ht="15.75">
      <c r="B1042" s="13"/>
      <c r="C1042" s="31"/>
      <c r="D1042" s="32"/>
      <c r="E1042" s="56" t="s">
        <v>2331</v>
      </c>
      <c r="G1042" s="54" t="s">
        <v>2323</v>
      </c>
      <c r="H1042" s="54" t="s">
        <v>2408</v>
      </c>
      <c r="I1042" s="54" t="s">
        <v>2330</v>
      </c>
      <c r="J1042" s="91">
        <v>3308063</v>
      </c>
      <c r="K1042" s="91"/>
      <c r="L1042" s="54" t="s">
        <v>2330</v>
      </c>
      <c r="M1042" s="91">
        <v>78704</v>
      </c>
      <c r="N1042" s="118">
        <v>36</v>
      </c>
      <c r="O1042" s="98">
        <v>2</v>
      </c>
      <c r="P1042" s="57">
        <v>39238</v>
      </c>
      <c r="Q1042" s="112">
        <v>39458</v>
      </c>
      <c r="R1042" s="92" t="s">
        <v>259</v>
      </c>
      <c r="S1042" s="92" t="s">
        <v>576</v>
      </c>
      <c r="T1042" s="31" t="s">
        <v>2532</v>
      </c>
      <c r="U1042" s="31" t="s">
        <v>3304</v>
      </c>
      <c r="V1042" s="92" t="s">
        <v>2258</v>
      </c>
    </row>
    <row r="1043" spans="2:22" ht="15.75">
      <c r="B1043" s="13"/>
      <c r="C1043" s="31"/>
      <c r="D1043" s="32"/>
      <c r="E1043" s="153">
        <v>11536219</v>
      </c>
      <c r="F1043" s="154"/>
      <c r="G1043" s="155" t="s">
        <v>5803</v>
      </c>
      <c r="H1043" s="155" t="s">
        <v>5840</v>
      </c>
      <c r="I1043" s="155" t="s">
        <v>2474</v>
      </c>
      <c r="J1043" s="156">
        <v>3217443</v>
      </c>
      <c r="K1043" s="154"/>
      <c r="L1043" s="154"/>
      <c r="M1043" s="156" t="s">
        <v>3923</v>
      </c>
      <c r="N1043" s="157">
        <v>69</v>
      </c>
      <c r="O1043" s="160">
        <v>3.66</v>
      </c>
      <c r="P1043" s="158">
        <v>42510</v>
      </c>
      <c r="Q1043" s="154"/>
      <c r="R1043" s="157" t="s">
        <v>1028</v>
      </c>
      <c r="S1043" s="156" t="s">
        <v>5841</v>
      </c>
      <c r="T1043" s="156" t="s">
        <v>1863</v>
      </c>
      <c r="U1043" s="156" t="s">
        <v>907</v>
      </c>
      <c r="V1043" s="157" t="s">
        <v>5850</v>
      </c>
    </row>
    <row r="1044" spans="2:22" ht="15.75">
      <c r="B1044" s="13"/>
      <c r="C1044" s="31"/>
      <c r="D1044" s="32"/>
      <c r="E1044" s="124">
        <v>10820749</v>
      </c>
      <c r="F1044" s="13"/>
      <c r="G1044" s="125" t="s">
        <v>4469</v>
      </c>
      <c r="H1044" s="125" t="s">
        <v>4503</v>
      </c>
      <c r="I1044" s="125" t="s">
        <v>4468</v>
      </c>
      <c r="J1044" s="126">
        <v>3364954</v>
      </c>
      <c r="K1044" s="13"/>
      <c r="M1044" s="126" t="s">
        <v>3709</v>
      </c>
      <c r="N1044" s="31">
        <v>45</v>
      </c>
      <c r="O1044" s="130">
        <v>9.17</v>
      </c>
      <c r="P1044" s="127">
        <v>41152</v>
      </c>
      <c r="Q1044" s="127">
        <v>41586</v>
      </c>
      <c r="R1044" s="31" t="s">
        <v>259</v>
      </c>
      <c r="S1044" s="126" t="s">
        <v>4502</v>
      </c>
      <c r="T1044" s="126" t="s">
        <v>4497</v>
      </c>
      <c r="U1044" s="31" t="s">
        <v>906</v>
      </c>
      <c r="V1044" s="31" t="s">
        <v>4519</v>
      </c>
    </row>
    <row r="1045" spans="2:22" ht="15.75">
      <c r="B1045" s="13"/>
      <c r="C1045" s="31"/>
      <c r="D1045" s="32"/>
      <c r="E1045" s="124" t="s">
        <v>5442</v>
      </c>
      <c r="F1045" s="13"/>
      <c r="G1045" s="125" t="s">
        <v>5406</v>
      </c>
      <c r="H1045" s="125" t="s">
        <v>5443</v>
      </c>
      <c r="I1045" s="125" t="s">
        <v>4921</v>
      </c>
      <c r="J1045" s="126">
        <v>5092194</v>
      </c>
      <c r="K1045" s="13"/>
      <c r="M1045" s="31">
        <v>78703</v>
      </c>
      <c r="N1045" s="31">
        <v>12</v>
      </c>
      <c r="O1045" s="51">
        <v>1.261</v>
      </c>
      <c r="P1045" s="127">
        <v>41726</v>
      </c>
      <c r="Q1045" s="127">
        <v>42444</v>
      </c>
      <c r="R1045" s="126" t="s">
        <v>4889</v>
      </c>
      <c r="S1045" s="126" t="s">
        <v>4962</v>
      </c>
      <c r="T1045" s="126" t="s">
        <v>4873</v>
      </c>
      <c r="U1045" s="92" t="s">
        <v>906</v>
      </c>
      <c r="V1045" s="31" t="s">
        <v>5003</v>
      </c>
    </row>
    <row r="1046" spans="2:22" ht="15.75">
      <c r="B1046" s="13"/>
      <c r="C1046" s="31"/>
      <c r="D1046" s="32"/>
      <c r="E1046" s="56" t="s">
        <v>251</v>
      </c>
      <c r="G1046" s="54" t="s">
        <v>1296</v>
      </c>
      <c r="H1046" s="54" t="s">
        <v>3449</v>
      </c>
      <c r="I1046" s="32" t="s">
        <v>252</v>
      </c>
      <c r="J1046" s="31">
        <v>335072</v>
      </c>
      <c r="L1046" s="32" t="s">
        <v>252</v>
      </c>
      <c r="M1046" s="31">
        <v>78704</v>
      </c>
      <c r="N1046" s="91">
        <v>65</v>
      </c>
      <c r="O1046" s="98">
        <v>2.98</v>
      </c>
      <c r="P1046" s="57">
        <v>38988</v>
      </c>
      <c r="Q1046" s="57">
        <v>39274</v>
      </c>
      <c r="R1046" s="57" t="s">
        <v>1600</v>
      </c>
      <c r="S1046" s="92" t="s">
        <v>1658</v>
      </c>
      <c r="T1046" s="92" t="s">
        <v>1659</v>
      </c>
      <c r="U1046" s="31" t="s">
        <v>3304</v>
      </c>
      <c r="V1046" s="31" t="s">
        <v>769</v>
      </c>
    </row>
    <row r="1047" spans="2:22" ht="15.75">
      <c r="B1047" s="13"/>
      <c r="C1047" s="31"/>
      <c r="D1047" s="32"/>
      <c r="E1047" s="32">
        <v>169673</v>
      </c>
      <c r="G1047" s="13" t="s">
        <v>4350</v>
      </c>
      <c r="H1047" s="13" t="s">
        <v>2092</v>
      </c>
      <c r="I1047" s="13" t="s">
        <v>1663</v>
      </c>
      <c r="L1047" s="13" t="s">
        <v>961</v>
      </c>
      <c r="M1047" s="31">
        <v>78750</v>
      </c>
      <c r="N1047" s="40">
        <v>251</v>
      </c>
      <c r="O1047" s="51">
        <v>10.39</v>
      </c>
      <c r="P1047" s="30">
        <v>36887</v>
      </c>
      <c r="Q1047" s="30">
        <v>37327</v>
      </c>
      <c r="R1047" s="30"/>
      <c r="S1047" s="31" t="s">
        <v>2391</v>
      </c>
      <c r="T1047" s="31" t="s">
        <v>2392</v>
      </c>
      <c r="U1047" s="31" t="s">
        <v>2754</v>
      </c>
      <c r="V1047" s="31" t="s">
        <v>2300</v>
      </c>
    </row>
    <row r="1048" spans="2:22" ht="15.75">
      <c r="B1048" s="13"/>
      <c r="C1048" s="31"/>
      <c r="D1048" s="32"/>
      <c r="E1048" s="124">
        <v>11472871</v>
      </c>
      <c r="F1048" s="13"/>
      <c r="G1048" s="125" t="s">
        <v>5643</v>
      </c>
      <c r="H1048" s="125" t="s">
        <v>5675</v>
      </c>
      <c r="I1048" s="125" t="s">
        <v>5642</v>
      </c>
      <c r="J1048" s="126">
        <v>5216640</v>
      </c>
      <c r="K1048" s="13"/>
      <c r="M1048" s="126" t="s">
        <v>5644</v>
      </c>
      <c r="N1048" s="31">
        <v>324</v>
      </c>
      <c r="O1048" s="130">
        <v>27.784</v>
      </c>
      <c r="P1048" s="127">
        <v>42388</v>
      </c>
      <c r="Q1048" s="127">
        <v>42537</v>
      </c>
      <c r="R1048" s="31" t="s">
        <v>1871</v>
      </c>
      <c r="S1048" s="126" t="s">
        <v>2247</v>
      </c>
      <c r="T1048" s="126" t="s">
        <v>2227</v>
      </c>
      <c r="U1048" s="126" t="s">
        <v>906</v>
      </c>
      <c r="V1048" s="31" t="s">
        <v>5698</v>
      </c>
    </row>
    <row r="1049" spans="2:22" ht="15.75">
      <c r="B1049" s="13"/>
      <c r="C1049" s="125"/>
      <c r="D1049" s="32"/>
      <c r="E1049" s="153">
        <v>11030843</v>
      </c>
      <c r="F1049" s="154"/>
      <c r="G1049" s="155" t="s">
        <v>4824</v>
      </c>
      <c r="H1049" s="155" t="s">
        <v>4872</v>
      </c>
      <c r="I1049" s="155" t="s">
        <v>4825</v>
      </c>
      <c r="J1049" s="156">
        <v>3200472</v>
      </c>
      <c r="K1049" s="155"/>
      <c r="L1049" s="154"/>
      <c r="M1049" s="156" t="s">
        <v>3631</v>
      </c>
      <c r="N1049" s="157">
        <v>59</v>
      </c>
      <c r="O1049" s="160">
        <v>8.9</v>
      </c>
      <c r="P1049" s="158">
        <v>41558</v>
      </c>
      <c r="Q1049" s="165"/>
      <c r="R1049" s="156" t="s">
        <v>4795</v>
      </c>
      <c r="S1049" s="156" t="s">
        <v>3220</v>
      </c>
      <c r="T1049" s="156" t="s">
        <v>4873</v>
      </c>
      <c r="U1049" s="164" t="s">
        <v>554</v>
      </c>
      <c r="V1049" s="157" t="s">
        <v>4919</v>
      </c>
    </row>
    <row r="1050" spans="2:22" ht="15.75">
      <c r="B1050" s="13"/>
      <c r="C1050" s="31"/>
      <c r="D1050" s="32"/>
      <c r="E1050" s="58">
        <v>10033775</v>
      </c>
      <c r="G1050" s="54" t="s">
        <v>2600</v>
      </c>
      <c r="H1050" s="54" t="s">
        <v>3794</v>
      </c>
      <c r="I1050" s="54" t="s">
        <v>2601</v>
      </c>
      <c r="J1050" s="91">
        <v>430112</v>
      </c>
      <c r="K1050" s="91"/>
      <c r="L1050" s="54" t="s">
        <v>2601</v>
      </c>
      <c r="M1050" s="91">
        <v>78705</v>
      </c>
      <c r="N1050" s="91">
        <v>81</v>
      </c>
      <c r="O1050" s="98">
        <v>0.4761</v>
      </c>
      <c r="P1050" s="57">
        <v>39218</v>
      </c>
      <c r="Q1050" s="57">
        <v>39305</v>
      </c>
      <c r="R1050" s="92" t="s">
        <v>2012</v>
      </c>
      <c r="S1050" s="92" t="s">
        <v>2726</v>
      </c>
      <c r="T1050" s="31" t="s">
        <v>2727</v>
      </c>
      <c r="U1050" s="31" t="s">
        <v>3304</v>
      </c>
      <c r="V1050" s="92" t="s">
        <v>2258</v>
      </c>
    </row>
    <row r="1051" spans="2:22" ht="15.75">
      <c r="B1051" s="13"/>
      <c r="C1051" s="31"/>
      <c r="D1051" s="32"/>
      <c r="E1051" s="67">
        <v>239992</v>
      </c>
      <c r="G1051" s="67" t="s">
        <v>2710</v>
      </c>
      <c r="H1051" s="66" t="s">
        <v>2581</v>
      </c>
      <c r="I1051" s="13" t="s">
        <v>3903</v>
      </c>
      <c r="L1051" s="66" t="s">
        <v>2711</v>
      </c>
      <c r="M1051" s="31">
        <v>78705</v>
      </c>
      <c r="N1051" s="31">
        <v>62</v>
      </c>
      <c r="O1051" s="51">
        <v>0.645</v>
      </c>
      <c r="P1051" s="68">
        <v>38219</v>
      </c>
      <c r="Q1051" s="68">
        <v>38299</v>
      </c>
      <c r="R1051" s="31" t="s">
        <v>2012</v>
      </c>
      <c r="S1051" s="31" t="s">
        <v>2013</v>
      </c>
      <c r="T1051" s="31" t="s">
        <v>2580</v>
      </c>
      <c r="U1051" s="31" t="s">
        <v>3304</v>
      </c>
      <c r="V1051" s="31" t="s">
        <v>3991</v>
      </c>
    </row>
    <row r="1052" spans="2:22" ht="15.75">
      <c r="B1052" s="13"/>
      <c r="C1052" s="31"/>
      <c r="D1052" s="32"/>
      <c r="G1052" s="13" t="s">
        <v>3046</v>
      </c>
      <c r="H1052" s="13" t="s">
        <v>3047</v>
      </c>
      <c r="I1052" s="13" t="s">
        <v>943</v>
      </c>
      <c r="L1052" s="13" t="s">
        <v>998</v>
      </c>
      <c r="M1052" s="31">
        <v>78723</v>
      </c>
      <c r="N1052" s="40">
        <v>104</v>
      </c>
      <c r="O1052" s="51">
        <v>5.5</v>
      </c>
      <c r="P1052" s="30">
        <v>35485</v>
      </c>
      <c r="Q1052" s="30">
        <v>35682</v>
      </c>
      <c r="R1052" s="30"/>
      <c r="S1052" s="31" t="s">
        <v>944</v>
      </c>
      <c r="T1052" s="31" t="s">
        <v>1289</v>
      </c>
      <c r="U1052" s="31" t="s">
        <v>3304</v>
      </c>
      <c r="V1052" s="31" t="s">
        <v>3525</v>
      </c>
    </row>
    <row r="1053" spans="2:22" ht="15.75">
      <c r="B1053" s="13"/>
      <c r="C1053" s="31"/>
      <c r="D1053" s="32"/>
      <c r="G1053" s="13" t="s">
        <v>2841</v>
      </c>
      <c r="H1053" s="13" t="s">
        <v>1314</v>
      </c>
      <c r="I1053" s="13" t="s">
        <v>1315</v>
      </c>
      <c r="L1053" s="13" t="s">
        <v>999</v>
      </c>
      <c r="M1053" s="31">
        <v>78723</v>
      </c>
      <c r="N1053" s="40">
        <v>40</v>
      </c>
      <c r="O1053" s="51">
        <v>2.38</v>
      </c>
      <c r="P1053" s="30">
        <v>37018</v>
      </c>
      <c r="Q1053" s="30">
        <v>37211</v>
      </c>
      <c r="R1053" s="30"/>
      <c r="S1053" s="31" t="s">
        <v>1290</v>
      </c>
      <c r="T1053" s="31" t="s">
        <v>1289</v>
      </c>
      <c r="U1053" s="31" t="s">
        <v>3304</v>
      </c>
      <c r="V1053" s="31" t="s">
        <v>1082</v>
      </c>
    </row>
    <row r="1054" spans="2:22" ht="15.75">
      <c r="B1054" s="13"/>
      <c r="C1054" s="31"/>
      <c r="D1054" s="32"/>
      <c r="E1054" s="32">
        <v>205210</v>
      </c>
      <c r="G1054" s="13" t="s">
        <v>1441</v>
      </c>
      <c r="H1054" s="13" t="s">
        <v>4000</v>
      </c>
      <c r="I1054" s="13" t="s">
        <v>2084</v>
      </c>
      <c r="L1054" s="13" t="s">
        <v>1442</v>
      </c>
      <c r="M1054" s="31">
        <v>78704</v>
      </c>
      <c r="N1054" s="31">
        <v>50</v>
      </c>
      <c r="O1054" s="51">
        <v>1.5</v>
      </c>
      <c r="P1054" s="30">
        <v>37431</v>
      </c>
      <c r="Q1054" s="30">
        <v>37790</v>
      </c>
      <c r="R1054" s="31" t="s">
        <v>742</v>
      </c>
      <c r="S1054" s="31" t="s">
        <v>3775</v>
      </c>
      <c r="T1054" s="31" t="s">
        <v>2286</v>
      </c>
      <c r="U1054" s="31" t="s">
        <v>2049</v>
      </c>
      <c r="V1054" s="31" t="s">
        <v>2301</v>
      </c>
    </row>
    <row r="1055" spans="2:22" ht="15.75">
      <c r="B1055" s="13"/>
      <c r="C1055" s="31"/>
      <c r="D1055" s="32"/>
      <c r="E1055" s="32">
        <v>177280</v>
      </c>
      <c r="G1055" s="13" t="s">
        <v>2837</v>
      </c>
      <c r="H1055" s="13" t="s">
        <v>4228</v>
      </c>
      <c r="I1055" s="13" t="s">
        <v>1040</v>
      </c>
      <c r="L1055" s="13" t="s">
        <v>2838</v>
      </c>
      <c r="M1055" s="31">
        <v>78751</v>
      </c>
      <c r="N1055" s="40">
        <v>800</v>
      </c>
      <c r="O1055" s="51">
        <v>22.54</v>
      </c>
      <c r="P1055" s="30">
        <v>37139</v>
      </c>
      <c r="R1055" s="31" t="s">
        <v>1049</v>
      </c>
      <c r="S1055" s="31" t="s">
        <v>2839</v>
      </c>
      <c r="T1055" s="31" t="s">
        <v>2840</v>
      </c>
      <c r="U1055" s="31" t="s">
        <v>2049</v>
      </c>
      <c r="V1055" s="31" t="s">
        <v>3002</v>
      </c>
    </row>
    <row r="1056" spans="2:22" ht="15.75">
      <c r="B1056" s="13"/>
      <c r="C1056" s="31"/>
      <c r="D1056" s="32"/>
      <c r="E1056" s="153">
        <v>10715409</v>
      </c>
      <c r="F1056" s="154"/>
      <c r="G1056" s="155" t="s">
        <v>1842</v>
      </c>
      <c r="H1056" s="155" t="s">
        <v>3686</v>
      </c>
      <c r="I1056" s="155" t="s">
        <v>1843</v>
      </c>
      <c r="J1056" s="156">
        <v>3527856</v>
      </c>
      <c r="K1056" s="155"/>
      <c r="L1056" s="154"/>
      <c r="M1056" s="156" t="s">
        <v>2906</v>
      </c>
      <c r="N1056" s="157">
        <v>275</v>
      </c>
      <c r="O1056" s="160">
        <v>1.1718</v>
      </c>
      <c r="P1056" s="158">
        <v>40942</v>
      </c>
      <c r="Q1056" s="158">
        <v>41172</v>
      </c>
      <c r="R1056" s="156" t="s">
        <v>259</v>
      </c>
      <c r="S1056" s="156" t="s">
        <v>3685</v>
      </c>
      <c r="T1056" s="156" t="s">
        <v>2223</v>
      </c>
      <c r="U1056" s="31" t="s">
        <v>3304</v>
      </c>
      <c r="V1056" s="157" t="s">
        <v>4391</v>
      </c>
    </row>
    <row r="1057" spans="2:22" ht="15.75">
      <c r="B1057" s="13"/>
      <c r="C1057" s="31"/>
      <c r="D1057" s="32"/>
      <c r="E1057" s="56" t="s">
        <v>2760</v>
      </c>
      <c r="G1057" s="54" t="s">
        <v>804</v>
      </c>
      <c r="H1057" s="66" t="s">
        <v>2756</v>
      </c>
      <c r="I1057" s="13" t="s">
        <v>2757</v>
      </c>
      <c r="J1057" s="54"/>
      <c r="K1057" s="13"/>
      <c r="M1057" s="31">
        <v>78729</v>
      </c>
      <c r="N1057" s="60">
        <v>391</v>
      </c>
      <c r="O1057" s="51">
        <v>60.8</v>
      </c>
      <c r="P1057" s="57">
        <v>38701</v>
      </c>
      <c r="Q1057" s="57" t="s">
        <v>2761</v>
      </c>
      <c r="R1057" s="30" t="s">
        <v>4328</v>
      </c>
      <c r="S1057" s="30" t="s">
        <v>2758</v>
      </c>
      <c r="T1057" s="31" t="s">
        <v>2759</v>
      </c>
      <c r="U1057" s="92" t="s">
        <v>906</v>
      </c>
      <c r="V1057" s="31" t="s">
        <v>589</v>
      </c>
    </row>
    <row r="1058" spans="2:22" ht="15.75">
      <c r="B1058" s="13"/>
      <c r="C1058" s="31"/>
      <c r="D1058" s="32"/>
      <c r="E1058" s="124">
        <v>10292772</v>
      </c>
      <c r="F1058" s="13"/>
      <c r="G1058" s="125" t="s">
        <v>3651</v>
      </c>
      <c r="H1058" s="125" t="s">
        <v>2937</v>
      </c>
      <c r="I1058" s="125" t="s">
        <v>3652</v>
      </c>
      <c r="J1058" s="126">
        <v>836924</v>
      </c>
      <c r="K1058" s="126"/>
      <c r="L1058" s="125"/>
      <c r="M1058" s="126" t="s">
        <v>3923</v>
      </c>
      <c r="N1058" s="31">
        <v>240</v>
      </c>
      <c r="O1058" s="130">
        <v>10.885</v>
      </c>
      <c r="P1058" s="127">
        <v>39975</v>
      </c>
      <c r="Q1058" s="127">
        <v>40108</v>
      </c>
      <c r="R1058" s="31" t="s">
        <v>4328</v>
      </c>
      <c r="S1058" s="126" t="s">
        <v>2938</v>
      </c>
      <c r="T1058" s="126" t="s">
        <v>3312</v>
      </c>
      <c r="U1058" s="31" t="s">
        <v>3304</v>
      </c>
      <c r="V1058" s="31" t="s">
        <v>1183</v>
      </c>
    </row>
    <row r="1059" spans="2:22" ht="15.75">
      <c r="B1059" s="13"/>
      <c r="C1059" s="31"/>
      <c r="D1059" s="32"/>
      <c r="E1059" s="124">
        <v>11007609</v>
      </c>
      <c r="F1059" s="13"/>
      <c r="G1059" s="125" t="s">
        <v>4772</v>
      </c>
      <c r="H1059" s="125" t="s">
        <v>4773</v>
      </c>
      <c r="I1059" s="125" t="s">
        <v>4774</v>
      </c>
      <c r="J1059" s="126">
        <v>5076439</v>
      </c>
      <c r="K1059" s="13"/>
      <c r="L1059" s="125"/>
      <c r="M1059" s="126" t="s">
        <v>4074</v>
      </c>
      <c r="N1059" s="31">
        <v>152</v>
      </c>
      <c r="O1059" s="130">
        <v>11.32</v>
      </c>
      <c r="P1059" s="127">
        <v>41515</v>
      </c>
      <c r="Q1059" s="127">
        <v>41863</v>
      </c>
      <c r="R1059" s="31" t="s">
        <v>1871</v>
      </c>
      <c r="S1059" s="126" t="s">
        <v>4695</v>
      </c>
      <c r="T1059" s="126" t="s">
        <v>1863</v>
      </c>
      <c r="U1059" s="31" t="s">
        <v>3304</v>
      </c>
      <c r="V1059" s="31" t="s">
        <v>4811</v>
      </c>
    </row>
    <row r="1060" spans="2:22" ht="15.75">
      <c r="B1060" s="13"/>
      <c r="C1060" s="31"/>
      <c r="D1060" s="32"/>
      <c r="E1060" s="58">
        <v>313715</v>
      </c>
      <c r="G1060" s="54" t="s">
        <v>707</v>
      </c>
      <c r="H1060" s="55" t="s">
        <v>1745</v>
      </c>
      <c r="I1060" s="55" t="s">
        <v>1444</v>
      </c>
      <c r="J1060" s="91">
        <v>134651</v>
      </c>
      <c r="K1060" s="91"/>
      <c r="L1060" s="54" t="s">
        <v>708</v>
      </c>
      <c r="M1060" s="91">
        <v>78753</v>
      </c>
      <c r="N1060" s="31">
        <v>350</v>
      </c>
      <c r="O1060" s="98">
        <v>16.3</v>
      </c>
      <c r="P1060" s="57">
        <v>39142</v>
      </c>
      <c r="Q1060" s="57">
        <v>39364</v>
      </c>
      <c r="R1060" s="92" t="s">
        <v>1600</v>
      </c>
      <c r="S1060" s="92" t="s">
        <v>2282</v>
      </c>
      <c r="T1060" s="31" t="s">
        <v>2283</v>
      </c>
      <c r="U1060" s="92" t="s">
        <v>906</v>
      </c>
      <c r="V1060" s="92" t="s">
        <v>2259</v>
      </c>
    </row>
    <row r="1061" spans="2:22" ht="15.75">
      <c r="B1061" s="13"/>
      <c r="C1061" s="31"/>
      <c r="D1061" s="32"/>
      <c r="E1061" s="32">
        <v>167167</v>
      </c>
      <c r="G1061" s="13" t="s">
        <v>2587</v>
      </c>
      <c r="H1061" s="13" t="s">
        <v>3807</v>
      </c>
      <c r="I1061" s="13" t="s">
        <v>974</v>
      </c>
      <c r="L1061" s="13" t="s">
        <v>2287</v>
      </c>
      <c r="M1061" s="31">
        <v>78754</v>
      </c>
      <c r="N1061" s="40">
        <v>348</v>
      </c>
      <c r="O1061" s="51">
        <v>22.87</v>
      </c>
      <c r="P1061" s="30">
        <v>37174</v>
      </c>
      <c r="Q1061" s="30">
        <v>37315</v>
      </c>
      <c r="R1061" s="31" t="s">
        <v>745</v>
      </c>
      <c r="S1061" s="31" t="s">
        <v>1335</v>
      </c>
      <c r="T1061" s="31" t="s">
        <v>1336</v>
      </c>
      <c r="U1061" s="31" t="s">
        <v>3304</v>
      </c>
      <c r="V1061" s="31" t="s">
        <v>1081</v>
      </c>
    </row>
    <row r="1062" spans="2:22" ht="15.75">
      <c r="B1062" s="13"/>
      <c r="C1062" s="31"/>
      <c r="D1062" s="32"/>
      <c r="E1062" s="32">
        <v>10110708</v>
      </c>
      <c r="G1062" s="13" t="s">
        <v>2373</v>
      </c>
      <c r="H1062" s="13" t="s">
        <v>3352</v>
      </c>
      <c r="I1062" s="13" t="s">
        <v>2374</v>
      </c>
      <c r="J1062" s="31">
        <v>253205</v>
      </c>
      <c r="M1062" s="31">
        <v>78705</v>
      </c>
      <c r="N1062" s="31">
        <v>62</v>
      </c>
      <c r="O1062" s="51">
        <v>0.49</v>
      </c>
      <c r="P1062" s="57">
        <v>39477</v>
      </c>
      <c r="Q1062" s="57">
        <v>39580</v>
      </c>
      <c r="R1062" s="31" t="s">
        <v>2012</v>
      </c>
      <c r="S1062" s="92" t="s">
        <v>3353</v>
      </c>
      <c r="T1062" s="31" t="s">
        <v>1659</v>
      </c>
      <c r="U1062" s="31" t="s">
        <v>3304</v>
      </c>
      <c r="V1062" s="31" t="s">
        <v>3888</v>
      </c>
    </row>
    <row r="1063" spans="2:22" ht="15.75">
      <c r="B1063" s="13"/>
      <c r="C1063" s="31"/>
      <c r="D1063" s="32"/>
      <c r="E1063" s="58">
        <v>10045338</v>
      </c>
      <c r="G1063" s="54" t="s">
        <v>712</v>
      </c>
      <c r="H1063" s="55" t="s">
        <v>3104</v>
      </c>
      <c r="I1063" s="54" t="s">
        <v>2433</v>
      </c>
      <c r="J1063" s="91">
        <v>91376</v>
      </c>
      <c r="K1063" s="91"/>
      <c r="L1063" s="54" t="s">
        <v>2433</v>
      </c>
      <c r="M1063" s="91">
        <v>78701</v>
      </c>
      <c r="N1063" s="91">
        <v>250</v>
      </c>
      <c r="O1063" s="98">
        <v>1.759</v>
      </c>
      <c r="P1063" s="57">
        <v>39254</v>
      </c>
      <c r="Q1063" s="57">
        <v>39548</v>
      </c>
      <c r="R1063" s="92" t="s">
        <v>3221</v>
      </c>
      <c r="S1063" s="92" t="s">
        <v>2257</v>
      </c>
      <c r="T1063" s="31" t="s">
        <v>1121</v>
      </c>
      <c r="U1063" s="31" t="s">
        <v>3304</v>
      </c>
      <c r="V1063" s="92" t="s">
        <v>2258</v>
      </c>
    </row>
    <row r="1064" spans="2:22" ht="15.75">
      <c r="B1064" s="13"/>
      <c r="C1064" s="31"/>
      <c r="D1064" s="32"/>
      <c r="E1064" s="124">
        <v>10195465</v>
      </c>
      <c r="F1064" s="13"/>
      <c r="G1064" s="125" t="s">
        <v>1626</v>
      </c>
      <c r="H1064" s="125" t="s">
        <v>2608</v>
      </c>
      <c r="I1064" s="125" t="s">
        <v>1625</v>
      </c>
      <c r="J1064" s="126">
        <v>733532</v>
      </c>
      <c r="K1064" s="13"/>
      <c r="M1064" s="126" t="s">
        <v>539</v>
      </c>
      <c r="N1064" s="31">
        <v>64</v>
      </c>
      <c r="O1064" s="130">
        <v>0.771</v>
      </c>
      <c r="P1064" s="127">
        <v>39714</v>
      </c>
      <c r="Q1064" s="127">
        <v>39931</v>
      </c>
      <c r="R1064" s="126" t="s">
        <v>2012</v>
      </c>
      <c r="S1064" s="126" t="s">
        <v>73</v>
      </c>
      <c r="T1064" s="126" t="s">
        <v>2610</v>
      </c>
      <c r="U1064" s="126" t="s">
        <v>906</v>
      </c>
      <c r="V1064" s="31" t="s">
        <v>187</v>
      </c>
    </row>
    <row r="1065" spans="2:22" ht="15.75">
      <c r="B1065" s="13"/>
      <c r="C1065" s="31"/>
      <c r="D1065" s="32"/>
      <c r="E1065" s="32">
        <v>10118430</v>
      </c>
      <c r="G1065" s="13" t="s">
        <v>603</v>
      </c>
      <c r="H1065" s="13" t="s">
        <v>1709</v>
      </c>
      <c r="I1065" s="13" t="s">
        <v>604</v>
      </c>
      <c r="J1065" s="31">
        <v>3345468</v>
      </c>
      <c r="M1065" s="31">
        <v>78727</v>
      </c>
      <c r="N1065" s="31">
        <v>14</v>
      </c>
      <c r="O1065" s="51">
        <v>3.5</v>
      </c>
      <c r="P1065" s="57">
        <v>39504</v>
      </c>
      <c r="Q1065" s="57">
        <v>39744</v>
      </c>
      <c r="R1065" s="92" t="s">
        <v>259</v>
      </c>
      <c r="S1065" s="92" t="s">
        <v>260</v>
      </c>
      <c r="T1065" s="31" t="s">
        <v>261</v>
      </c>
      <c r="U1065" s="92" t="s">
        <v>906</v>
      </c>
      <c r="V1065" s="31" t="s">
        <v>3888</v>
      </c>
    </row>
    <row r="1066" spans="1:22" ht="15.75">
      <c r="A1066" s="124"/>
      <c r="B1066" s="13"/>
      <c r="D1066" s="32"/>
      <c r="E1066" s="124">
        <v>10811214</v>
      </c>
      <c r="F1066" s="13"/>
      <c r="G1066" s="125" t="s">
        <v>4479</v>
      </c>
      <c r="H1066" s="125" t="s">
        <v>4507</v>
      </c>
      <c r="I1066" s="125" t="s">
        <v>4478</v>
      </c>
      <c r="J1066" s="126">
        <v>5001585</v>
      </c>
      <c r="K1066" s="13"/>
      <c r="M1066" s="126" t="s">
        <v>534</v>
      </c>
      <c r="N1066" s="31">
        <v>45</v>
      </c>
      <c r="O1066" s="130">
        <v>2.421</v>
      </c>
      <c r="P1066" s="127">
        <v>41131</v>
      </c>
      <c r="Q1066" s="127">
        <v>41333</v>
      </c>
      <c r="R1066" s="31" t="s">
        <v>1871</v>
      </c>
      <c r="S1066" s="126" t="s">
        <v>3556</v>
      </c>
      <c r="T1066" s="126" t="s">
        <v>2223</v>
      </c>
      <c r="U1066" s="31" t="s">
        <v>3304</v>
      </c>
      <c r="V1066" s="31" t="s">
        <v>4519</v>
      </c>
    </row>
    <row r="1067" spans="2:22" ht="15.75">
      <c r="B1067" s="13"/>
      <c r="C1067" s="31"/>
      <c r="D1067" s="32"/>
      <c r="E1067" s="153">
        <v>11542277</v>
      </c>
      <c r="F1067" s="154"/>
      <c r="G1067" s="155" t="s">
        <v>5801</v>
      </c>
      <c r="H1067" s="155" t="s">
        <v>5800</v>
      </c>
      <c r="I1067" s="155" t="s">
        <v>4478</v>
      </c>
      <c r="J1067" s="156">
        <v>5345361</v>
      </c>
      <c r="K1067" s="154"/>
      <c r="L1067" s="154"/>
      <c r="M1067" s="156" t="s">
        <v>534</v>
      </c>
      <c r="N1067" s="157">
        <v>29</v>
      </c>
      <c r="O1067" s="160">
        <v>3.486</v>
      </c>
      <c r="P1067" s="158">
        <v>42523</v>
      </c>
      <c r="Q1067" s="154"/>
      <c r="R1067" s="156" t="s">
        <v>5539</v>
      </c>
      <c r="S1067" s="156" t="s">
        <v>5837</v>
      </c>
      <c r="T1067" s="156" t="s">
        <v>5253</v>
      </c>
      <c r="U1067" s="156" t="s">
        <v>907</v>
      </c>
      <c r="V1067" s="157" t="s">
        <v>5850</v>
      </c>
    </row>
    <row r="1068" spans="2:22" ht="15.75">
      <c r="B1068" s="13"/>
      <c r="C1068" s="31"/>
      <c r="D1068" s="32"/>
      <c r="E1068" s="153">
        <v>11489559</v>
      </c>
      <c r="F1068" s="154"/>
      <c r="G1068" s="155" t="s">
        <v>5651</v>
      </c>
      <c r="H1068" s="155" t="s">
        <v>5650</v>
      </c>
      <c r="I1068" s="155" t="s">
        <v>5684</v>
      </c>
      <c r="J1068" s="156">
        <v>5316412</v>
      </c>
      <c r="K1068" s="154"/>
      <c r="L1068" s="154"/>
      <c r="M1068" s="156" t="s">
        <v>4155</v>
      </c>
      <c r="N1068" s="157">
        <v>182</v>
      </c>
      <c r="O1068" s="160">
        <v>5.7</v>
      </c>
      <c r="P1068" s="158">
        <v>42424</v>
      </c>
      <c r="Q1068" s="155"/>
      <c r="R1068" s="157" t="s">
        <v>1871</v>
      </c>
      <c r="S1068" s="156" t="s">
        <v>2243</v>
      </c>
      <c r="T1068" s="156" t="s">
        <v>2223</v>
      </c>
      <c r="U1068" s="156" t="s">
        <v>907</v>
      </c>
      <c r="V1068" s="157" t="s">
        <v>5698</v>
      </c>
    </row>
    <row r="1069" spans="2:22" ht="15.75">
      <c r="B1069" s="13"/>
      <c r="C1069" s="31"/>
      <c r="D1069" s="32"/>
      <c r="E1069" s="124">
        <v>10988888</v>
      </c>
      <c r="F1069" s="13"/>
      <c r="G1069" s="125" t="s">
        <v>4775</v>
      </c>
      <c r="H1069" s="125" t="s">
        <v>4543</v>
      </c>
      <c r="I1069" s="125" t="s">
        <v>4544</v>
      </c>
      <c r="J1069" s="126">
        <v>5055220</v>
      </c>
      <c r="K1069" s="13"/>
      <c r="L1069" s="125"/>
      <c r="M1069" s="126" t="s">
        <v>539</v>
      </c>
      <c r="N1069" s="31">
        <v>104</v>
      </c>
      <c r="O1069" s="130">
        <v>3.995</v>
      </c>
      <c r="P1069" s="127">
        <v>41480</v>
      </c>
      <c r="Q1069" s="31" t="s">
        <v>1206</v>
      </c>
      <c r="R1069" s="31" t="s">
        <v>1871</v>
      </c>
      <c r="S1069" s="126" t="s">
        <v>4798</v>
      </c>
      <c r="T1069" s="126" t="s">
        <v>4683</v>
      </c>
      <c r="U1069" s="92" t="s">
        <v>177</v>
      </c>
      <c r="V1069" s="31" t="s">
        <v>4811</v>
      </c>
    </row>
    <row r="1070" spans="2:22" ht="15.75">
      <c r="B1070" s="13"/>
      <c r="C1070" s="31"/>
      <c r="D1070" s="32"/>
      <c r="E1070" s="124">
        <v>10842909</v>
      </c>
      <c r="F1070" s="13"/>
      <c r="G1070" s="125" t="s">
        <v>4545</v>
      </c>
      <c r="H1070" s="125" t="s">
        <v>4543</v>
      </c>
      <c r="I1070" s="125" t="s">
        <v>4544</v>
      </c>
      <c r="J1070" s="126">
        <v>5055220</v>
      </c>
      <c r="K1070" s="13"/>
      <c r="M1070" s="126" t="s">
        <v>539</v>
      </c>
      <c r="N1070" s="31">
        <v>80</v>
      </c>
      <c r="O1070" s="130">
        <v>3.995</v>
      </c>
      <c r="P1070" s="127">
        <v>41197</v>
      </c>
      <c r="R1070" s="31" t="s">
        <v>1871</v>
      </c>
      <c r="S1070" s="126" t="s">
        <v>126</v>
      </c>
      <c r="T1070" s="126" t="s">
        <v>1970</v>
      </c>
      <c r="U1070" s="31" t="s">
        <v>554</v>
      </c>
      <c r="V1070" s="31" t="s">
        <v>4636</v>
      </c>
    </row>
    <row r="1071" spans="2:22" ht="15.75">
      <c r="B1071" s="13"/>
      <c r="C1071" s="31"/>
      <c r="D1071" s="32"/>
      <c r="E1071" s="56" t="s">
        <v>2941</v>
      </c>
      <c r="G1071" s="13" t="s">
        <v>17</v>
      </c>
      <c r="H1071" s="54" t="s">
        <v>1714</v>
      </c>
      <c r="I1071" s="54" t="s">
        <v>3425</v>
      </c>
      <c r="J1071" s="91">
        <v>3295683</v>
      </c>
      <c r="K1071" s="91"/>
      <c r="L1071" s="54" t="s">
        <v>3425</v>
      </c>
      <c r="M1071" s="91">
        <v>78746</v>
      </c>
      <c r="N1071" s="52">
        <v>24</v>
      </c>
      <c r="O1071" s="98">
        <v>3.4</v>
      </c>
      <c r="P1071" s="57">
        <v>39142</v>
      </c>
      <c r="Q1071" s="57">
        <v>39658</v>
      </c>
      <c r="R1071" s="92" t="s">
        <v>4328</v>
      </c>
      <c r="S1071" s="92" t="s">
        <v>3159</v>
      </c>
      <c r="T1071" s="31" t="s">
        <v>3160</v>
      </c>
      <c r="U1071" s="92" t="s">
        <v>906</v>
      </c>
      <c r="V1071" s="92" t="s">
        <v>2259</v>
      </c>
    </row>
    <row r="1072" spans="2:22" ht="15.75">
      <c r="B1072" s="13"/>
      <c r="C1072" s="31"/>
      <c r="D1072" s="32"/>
      <c r="G1072" s="13" t="s">
        <v>880</v>
      </c>
      <c r="H1072" s="13" t="s">
        <v>971</v>
      </c>
      <c r="I1072" s="13" t="s">
        <v>1674</v>
      </c>
      <c r="L1072" s="13" t="s">
        <v>1004</v>
      </c>
      <c r="M1072" s="31">
        <v>78729</v>
      </c>
      <c r="N1072" s="40">
        <v>358</v>
      </c>
      <c r="O1072" s="51">
        <v>15.74</v>
      </c>
      <c r="P1072" s="30">
        <v>36321</v>
      </c>
      <c r="Q1072" s="30">
        <v>36510</v>
      </c>
      <c r="R1072" s="30"/>
      <c r="S1072" s="31" t="s">
        <v>881</v>
      </c>
      <c r="T1072" s="31" t="s">
        <v>3535</v>
      </c>
      <c r="U1072" s="31" t="s">
        <v>3304</v>
      </c>
      <c r="V1072" s="31" t="s">
        <v>341</v>
      </c>
    </row>
    <row r="1073" spans="2:22" ht="15.75">
      <c r="B1073" s="13"/>
      <c r="C1073" s="31"/>
      <c r="D1073" s="32"/>
      <c r="E1073" s="153">
        <v>11492337</v>
      </c>
      <c r="F1073" s="154"/>
      <c r="G1073" s="155" t="s">
        <v>5652</v>
      </c>
      <c r="H1073" s="155" t="s">
        <v>5685</v>
      </c>
      <c r="I1073" s="155" t="s">
        <v>4670</v>
      </c>
      <c r="J1073" s="156">
        <v>5062238</v>
      </c>
      <c r="K1073" s="154"/>
      <c r="L1073" s="154"/>
      <c r="M1073" s="156" t="s">
        <v>3635</v>
      </c>
      <c r="N1073" s="157">
        <v>124</v>
      </c>
      <c r="O1073" s="160">
        <v>0.36</v>
      </c>
      <c r="P1073" s="158">
        <v>42430</v>
      </c>
      <c r="Q1073" s="155"/>
      <c r="R1073" s="156" t="s">
        <v>4463</v>
      </c>
      <c r="S1073" s="156" t="s">
        <v>4698</v>
      </c>
      <c r="T1073" s="156" t="s">
        <v>2254</v>
      </c>
      <c r="U1073" s="156" t="s">
        <v>907</v>
      </c>
      <c r="V1073" s="157" t="s">
        <v>5698</v>
      </c>
    </row>
    <row r="1074" spans="2:22" ht="15.75">
      <c r="B1074" s="13"/>
      <c r="C1074" s="31"/>
      <c r="D1074" s="32"/>
      <c r="E1074" s="32">
        <v>207089</v>
      </c>
      <c r="G1074" s="13" t="s">
        <v>3876</v>
      </c>
      <c r="H1074" s="13" t="s">
        <v>3742</v>
      </c>
      <c r="I1074" s="13" t="s">
        <v>183</v>
      </c>
      <c r="L1074" s="13" t="s">
        <v>3877</v>
      </c>
      <c r="M1074" s="31">
        <v>78741</v>
      </c>
      <c r="N1074" s="31">
        <v>280</v>
      </c>
      <c r="O1074" s="51">
        <v>15.04</v>
      </c>
      <c r="P1074" s="30">
        <v>37467</v>
      </c>
      <c r="Q1074" s="30">
        <v>37529</v>
      </c>
      <c r="R1074" s="31" t="s">
        <v>742</v>
      </c>
      <c r="S1074" s="31" t="s">
        <v>4250</v>
      </c>
      <c r="T1074" s="31" t="s">
        <v>1384</v>
      </c>
      <c r="U1074" s="31" t="s">
        <v>3304</v>
      </c>
      <c r="V1074" s="31" t="s">
        <v>3739</v>
      </c>
    </row>
    <row r="1075" spans="2:22" ht="15.75">
      <c r="B1075" s="13"/>
      <c r="C1075" s="31"/>
      <c r="D1075" s="32"/>
      <c r="E1075" s="124">
        <v>11156323</v>
      </c>
      <c r="F1075" s="13"/>
      <c r="G1075" s="125" t="s">
        <v>5055</v>
      </c>
      <c r="H1075" s="125" t="s">
        <v>5053</v>
      </c>
      <c r="I1075" s="125" t="s">
        <v>5054</v>
      </c>
      <c r="J1075" s="126">
        <v>5098120</v>
      </c>
      <c r="K1075" s="13"/>
      <c r="M1075" s="126" t="s">
        <v>4074</v>
      </c>
      <c r="N1075" s="31">
        <v>55</v>
      </c>
      <c r="O1075" s="130">
        <v>4.08</v>
      </c>
      <c r="P1075" s="127">
        <v>41789</v>
      </c>
      <c r="Q1075" s="127">
        <v>42206</v>
      </c>
      <c r="R1075" s="31" t="s">
        <v>4463</v>
      </c>
      <c r="S1075" s="126" t="s">
        <v>5077</v>
      </c>
      <c r="T1075" s="126" t="s">
        <v>119</v>
      </c>
      <c r="U1075" s="126" t="s">
        <v>906</v>
      </c>
      <c r="V1075" s="31" t="s">
        <v>5091</v>
      </c>
    </row>
    <row r="1076" spans="2:22" ht="15.75">
      <c r="B1076" s="13"/>
      <c r="C1076" s="31"/>
      <c r="D1076" s="32"/>
      <c r="G1076" s="13" t="s">
        <v>1291</v>
      </c>
      <c r="H1076" s="13" t="s">
        <v>1292</v>
      </c>
      <c r="I1076" s="13" t="s">
        <v>1293</v>
      </c>
      <c r="L1076" s="13" t="s">
        <v>1000</v>
      </c>
      <c r="M1076" s="31">
        <v>78753</v>
      </c>
      <c r="N1076" s="40">
        <v>84</v>
      </c>
      <c r="O1076" s="51">
        <v>10.2</v>
      </c>
      <c r="P1076" s="30">
        <v>35292</v>
      </c>
      <c r="Q1076" s="30">
        <v>35650</v>
      </c>
      <c r="R1076" s="30"/>
      <c r="S1076" s="31" t="s">
        <v>1244</v>
      </c>
      <c r="T1076" s="31" t="s">
        <v>1245</v>
      </c>
      <c r="U1076" s="31" t="s">
        <v>3304</v>
      </c>
      <c r="V1076" s="31" t="s">
        <v>3523</v>
      </c>
    </row>
    <row r="1077" spans="2:22" ht="15.75">
      <c r="B1077" s="13"/>
      <c r="C1077" s="31"/>
      <c r="D1077" s="32"/>
      <c r="G1077" s="13" t="s">
        <v>1246</v>
      </c>
      <c r="H1077" s="13" t="s">
        <v>1247</v>
      </c>
      <c r="I1077" s="13" t="s">
        <v>869</v>
      </c>
      <c r="L1077" s="13" t="s">
        <v>1001</v>
      </c>
      <c r="M1077" s="31">
        <v>78703</v>
      </c>
      <c r="N1077" s="40">
        <v>271</v>
      </c>
      <c r="O1077" s="51">
        <v>9.2</v>
      </c>
      <c r="P1077" s="30">
        <v>34592</v>
      </c>
      <c r="Q1077" s="30">
        <v>34613</v>
      </c>
      <c r="R1077" s="30"/>
      <c r="S1077" s="31" t="s">
        <v>870</v>
      </c>
      <c r="T1077" s="31" t="s">
        <v>871</v>
      </c>
      <c r="U1077" s="31" t="s">
        <v>3304</v>
      </c>
      <c r="V1077" s="31" t="s">
        <v>3515</v>
      </c>
    </row>
    <row r="1078" spans="2:22" ht="15.75">
      <c r="B1078" s="13"/>
      <c r="C1078" s="31"/>
      <c r="D1078" s="32"/>
      <c r="G1078" s="13" t="s">
        <v>872</v>
      </c>
      <c r="H1078" s="13" t="s">
        <v>873</v>
      </c>
      <c r="I1078" s="13" t="s">
        <v>874</v>
      </c>
      <c r="L1078" s="13" t="s">
        <v>1002</v>
      </c>
      <c r="M1078" s="31">
        <v>78748</v>
      </c>
      <c r="N1078" s="40">
        <v>200</v>
      </c>
      <c r="O1078" s="51">
        <v>14.75</v>
      </c>
      <c r="P1078" s="30">
        <v>36104</v>
      </c>
      <c r="Q1078" s="30">
        <v>36175</v>
      </c>
      <c r="R1078" s="30"/>
      <c r="S1078" s="31" t="s">
        <v>875</v>
      </c>
      <c r="T1078" s="31" t="s">
        <v>876</v>
      </c>
      <c r="U1078" s="31" t="s">
        <v>3304</v>
      </c>
      <c r="V1078" s="31" t="s">
        <v>3532</v>
      </c>
    </row>
    <row r="1079" spans="2:22" ht="15.75">
      <c r="B1079" s="13"/>
      <c r="C1079" s="31"/>
      <c r="D1079" s="32"/>
      <c r="E1079" s="32">
        <v>214848</v>
      </c>
      <c r="G1079" s="13" t="s">
        <v>3374</v>
      </c>
      <c r="H1079" s="13" t="s">
        <v>3373</v>
      </c>
      <c r="I1079" s="47" t="s">
        <v>1040</v>
      </c>
      <c r="J1079" s="46">
        <v>3049623</v>
      </c>
      <c r="K1079" s="46"/>
      <c r="L1079" s="13" t="s">
        <v>2838</v>
      </c>
      <c r="M1079" s="31">
        <v>78751</v>
      </c>
      <c r="N1079" s="31">
        <v>800</v>
      </c>
      <c r="O1079" s="51">
        <v>22.5</v>
      </c>
      <c r="P1079" s="103">
        <v>37671</v>
      </c>
      <c r="Q1079" s="103">
        <v>38001</v>
      </c>
      <c r="R1079" s="104" t="s">
        <v>2024</v>
      </c>
      <c r="S1079" s="31" t="s">
        <v>3375</v>
      </c>
      <c r="T1079" s="46" t="s">
        <v>1121</v>
      </c>
      <c r="U1079" s="31" t="s">
        <v>3304</v>
      </c>
      <c r="V1079" s="31" t="s">
        <v>2007</v>
      </c>
    </row>
    <row r="1080" spans="1:22" ht="15.75">
      <c r="A1080" s="32"/>
      <c r="B1080" s="31"/>
      <c r="D1080" s="32"/>
      <c r="E1080" s="124">
        <v>10946723</v>
      </c>
      <c r="F1080" s="13"/>
      <c r="G1080" s="13" t="s">
        <v>4718</v>
      </c>
      <c r="H1080" s="125" t="s">
        <v>5096</v>
      </c>
      <c r="I1080" s="13" t="s">
        <v>4719</v>
      </c>
      <c r="J1080" s="126">
        <v>3359888</v>
      </c>
      <c r="K1080" s="13"/>
      <c r="M1080" s="126">
        <v>78745</v>
      </c>
      <c r="N1080" s="4">
        <v>172</v>
      </c>
      <c r="O1080" s="51">
        <v>6.349</v>
      </c>
      <c r="P1080" s="127">
        <v>41404</v>
      </c>
      <c r="Q1080" s="127">
        <v>41516</v>
      </c>
      <c r="R1080" s="31" t="s">
        <v>4076</v>
      </c>
      <c r="S1080" s="31" t="s">
        <v>4743</v>
      </c>
      <c r="T1080" s="31" t="s">
        <v>1863</v>
      </c>
      <c r="U1080" s="31" t="s">
        <v>177</v>
      </c>
      <c r="V1080" s="92" t="s">
        <v>4792</v>
      </c>
    </row>
    <row r="1081" spans="2:22" ht="15.75">
      <c r="B1081" s="13"/>
      <c r="C1081" s="31"/>
      <c r="D1081" s="32"/>
      <c r="E1081" s="58">
        <v>249464</v>
      </c>
      <c r="G1081" s="54" t="s">
        <v>1696</v>
      </c>
      <c r="H1081" s="13" t="s">
        <v>1969</v>
      </c>
      <c r="I1081" s="13" t="s">
        <v>3861</v>
      </c>
      <c r="J1081" s="31">
        <v>3076131</v>
      </c>
      <c r="L1081" s="13" t="s">
        <v>1024</v>
      </c>
      <c r="M1081" s="31">
        <v>78750</v>
      </c>
      <c r="N1081" s="40">
        <v>89</v>
      </c>
      <c r="O1081" s="51">
        <v>9.323</v>
      </c>
      <c r="P1081" s="30">
        <v>36920</v>
      </c>
      <c r="Q1081" s="30">
        <v>37302</v>
      </c>
      <c r="R1081" s="31" t="s">
        <v>745</v>
      </c>
      <c r="S1081" s="31" t="s">
        <v>1213</v>
      </c>
      <c r="T1081" s="31" t="s">
        <v>1025</v>
      </c>
      <c r="U1081" s="31" t="s">
        <v>554</v>
      </c>
      <c r="V1081" s="31" t="s">
        <v>1081</v>
      </c>
    </row>
    <row r="1082" spans="2:22" ht="15.75">
      <c r="B1082" s="13"/>
      <c r="C1082" s="31"/>
      <c r="D1082" s="32"/>
      <c r="E1082" s="58">
        <v>283395</v>
      </c>
      <c r="G1082" s="54" t="s">
        <v>2159</v>
      </c>
      <c r="H1082" s="54" t="s">
        <v>4223</v>
      </c>
      <c r="I1082" s="54" t="s">
        <v>131</v>
      </c>
      <c r="J1082" s="91"/>
      <c r="K1082" s="91"/>
      <c r="L1082" s="54" t="s">
        <v>2160</v>
      </c>
      <c r="M1082" s="31">
        <v>78757</v>
      </c>
      <c r="N1082" s="60">
        <v>232</v>
      </c>
      <c r="O1082" s="98">
        <v>15.006</v>
      </c>
      <c r="P1082" s="57">
        <v>38608</v>
      </c>
      <c r="Q1082" s="57">
        <v>38789</v>
      </c>
      <c r="R1082" s="31" t="s">
        <v>2012</v>
      </c>
      <c r="S1082" s="31" t="s">
        <v>1603</v>
      </c>
      <c r="T1082" s="31" t="s">
        <v>1604</v>
      </c>
      <c r="U1082" s="92" t="s">
        <v>554</v>
      </c>
      <c r="V1082" s="31" t="s">
        <v>730</v>
      </c>
    </row>
    <row r="1083" spans="2:22" ht="15.75">
      <c r="B1083" s="13"/>
      <c r="C1083" s="31"/>
      <c r="D1083" s="32"/>
      <c r="E1083" s="32">
        <v>204983</v>
      </c>
      <c r="G1083" s="13" t="s">
        <v>4262</v>
      </c>
      <c r="H1083" s="13" t="s">
        <v>2087</v>
      </c>
      <c r="I1083" s="13" t="s">
        <v>4028</v>
      </c>
      <c r="L1083" s="13" t="s">
        <v>1391</v>
      </c>
      <c r="M1083" s="7">
        <v>78704</v>
      </c>
      <c r="N1083" s="31">
        <v>24</v>
      </c>
      <c r="O1083" s="51">
        <v>1.716</v>
      </c>
      <c r="P1083" s="30">
        <v>37413</v>
      </c>
      <c r="Q1083" s="30">
        <v>37824</v>
      </c>
      <c r="R1083" s="31" t="s">
        <v>4328</v>
      </c>
      <c r="S1083" s="31" t="s">
        <v>1914</v>
      </c>
      <c r="T1083" s="31" t="s">
        <v>1915</v>
      </c>
      <c r="U1083" s="31" t="s">
        <v>554</v>
      </c>
      <c r="V1083" s="31" t="s">
        <v>2301</v>
      </c>
    </row>
    <row r="1084" spans="2:22" ht="15.75">
      <c r="B1084" s="13"/>
      <c r="C1084" s="31"/>
      <c r="D1084" s="32"/>
      <c r="E1084" s="58">
        <v>291116</v>
      </c>
      <c r="G1084" s="54" t="s">
        <v>918</v>
      </c>
      <c r="H1084" s="54" t="s">
        <v>5</v>
      </c>
      <c r="I1084" s="54" t="s">
        <v>919</v>
      </c>
      <c r="J1084" s="91"/>
      <c r="K1084" s="91"/>
      <c r="L1084" s="54" t="s">
        <v>919</v>
      </c>
      <c r="M1084" s="31">
        <v>78702</v>
      </c>
      <c r="N1084" s="91">
        <v>60</v>
      </c>
      <c r="O1084" s="98">
        <v>0.9</v>
      </c>
      <c r="P1084" s="57">
        <v>38791</v>
      </c>
      <c r="Q1084" s="57">
        <v>38883</v>
      </c>
      <c r="R1084" s="46" t="s">
        <v>596</v>
      </c>
      <c r="S1084" s="92" t="s">
        <v>2386</v>
      </c>
      <c r="T1084" s="92" t="s">
        <v>2387</v>
      </c>
      <c r="U1084" s="31" t="s">
        <v>3304</v>
      </c>
      <c r="V1084" s="31" t="s">
        <v>1948</v>
      </c>
    </row>
    <row r="1085" spans="2:22" ht="15.75">
      <c r="B1085" s="13"/>
      <c r="C1085" s="31"/>
      <c r="D1085" s="32"/>
      <c r="G1085" s="13" t="s">
        <v>877</v>
      </c>
      <c r="H1085" s="13" t="s">
        <v>1128</v>
      </c>
      <c r="I1085" s="13" t="s">
        <v>1129</v>
      </c>
      <c r="L1085" s="13" t="s">
        <v>1003</v>
      </c>
      <c r="M1085" s="31">
        <v>78741</v>
      </c>
      <c r="N1085" s="40">
        <v>325</v>
      </c>
      <c r="O1085" s="51">
        <v>19.13</v>
      </c>
      <c r="P1085" s="30">
        <v>35618</v>
      </c>
      <c r="Q1085" s="30">
        <v>35682</v>
      </c>
      <c r="R1085" s="30"/>
      <c r="S1085" s="31" t="s">
        <v>878</v>
      </c>
      <c r="T1085" s="31" t="s">
        <v>879</v>
      </c>
      <c r="U1085" s="31" t="s">
        <v>3304</v>
      </c>
      <c r="V1085" s="31" t="s">
        <v>3527</v>
      </c>
    </row>
    <row r="1086" spans="1:22" ht="15.75">
      <c r="A1086" s="124"/>
      <c r="B1086" s="13"/>
      <c r="C1086" s="125"/>
      <c r="D1086" s="32"/>
      <c r="E1086" s="56" t="s">
        <v>3674</v>
      </c>
      <c r="G1086" s="55" t="s">
        <v>4360</v>
      </c>
      <c r="H1086" s="55" t="s">
        <v>3148</v>
      </c>
      <c r="I1086" s="54" t="s">
        <v>3675</v>
      </c>
      <c r="J1086" s="91"/>
      <c r="K1086" s="91"/>
      <c r="L1086" s="32" t="s">
        <v>3675</v>
      </c>
      <c r="M1086" s="31">
        <v>78705</v>
      </c>
      <c r="N1086" s="91">
        <v>12</v>
      </c>
      <c r="O1086" s="98">
        <v>1.1</v>
      </c>
      <c r="P1086" s="57">
        <v>38593</v>
      </c>
      <c r="Q1086" s="57">
        <v>38736</v>
      </c>
      <c r="R1086" s="31" t="s">
        <v>2012</v>
      </c>
      <c r="S1086" s="31" t="s">
        <v>3673</v>
      </c>
      <c r="T1086" s="31" t="s">
        <v>1175</v>
      </c>
      <c r="U1086" s="31" t="s">
        <v>3304</v>
      </c>
      <c r="V1086" s="31" t="s">
        <v>730</v>
      </c>
    </row>
    <row r="1087" spans="2:22" ht="15.75">
      <c r="B1087" s="13"/>
      <c r="C1087" s="31"/>
      <c r="D1087" s="32"/>
      <c r="E1087" s="124">
        <v>11115809</v>
      </c>
      <c r="F1087" s="13"/>
      <c r="G1087" s="125" t="s">
        <v>5028</v>
      </c>
      <c r="H1087" s="125" t="s">
        <v>5026</v>
      </c>
      <c r="I1087" s="125" t="s">
        <v>5027</v>
      </c>
      <c r="J1087" s="126">
        <v>5093381</v>
      </c>
      <c r="K1087" s="13"/>
      <c r="M1087" s="126" t="s">
        <v>532</v>
      </c>
      <c r="N1087" s="31">
        <v>188</v>
      </c>
      <c r="O1087" s="130">
        <v>0.5997</v>
      </c>
      <c r="P1087" s="127">
        <v>41732</v>
      </c>
      <c r="Q1087" s="127">
        <v>41887</v>
      </c>
      <c r="R1087" s="126" t="s">
        <v>1871</v>
      </c>
      <c r="S1087" s="126" t="s">
        <v>5057</v>
      </c>
      <c r="T1087" s="126" t="s">
        <v>2222</v>
      </c>
      <c r="U1087" s="31" t="s">
        <v>177</v>
      </c>
      <c r="V1087" s="31" t="s">
        <v>5091</v>
      </c>
    </row>
    <row r="1088" spans="2:22" ht="15.75">
      <c r="B1088" s="13"/>
      <c r="C1088" s="31"/>
      <c r="D1088" s="32"/>
      <c r="E1088" s="124">
        <v>11558874</v>
      </c>
      <c r="G1088" s="125" t="s">
        <v>5938</v>
      </c>
      <c r="H1088" s="125" t="s">
        <v>5939</v>
      </c>
      <c r="I1088" s="125" t="s">
        <v>5940</v>
      </c>
      <c r="J1088" s="126">
        <v>3373674</v>
      </c>
      <c r="K1088" s="13"/>
      <c r="M1088" s="126" t="s">
        <v>532</v>
      </c>
      <c r="N1088" s="31">
        <v>11</v>
      </c>
      <c r="O1088" s="130">
        <v>0.57</v>
      </c>
      <c r="P1088" s="127">
        <v>42552</v>
      </c>
      <c r="Q1088" s="13"/>
      <c r="R1088" s="126" t="s">
        <v>5251</v>
      </c>
      <c r="S1088" s="126" t="s">
        <v>5692</v>
      </c>
      <c r="T1088" s="126" t="s">
        <v>5673</v>
      </c>
      <c r="U1088" s="126" t="s">
        <v>907</v>
      </c>
      <c r="V1088" s="157" t="s">
        <v>5992</v>
      </c>
    </row>
    <row r="1089" spans="2:22" ht="15.75">
      <c r="B1089" s="13"/>
      <c r="C1089" s="31"/>
      <c r="D1089" s="32"/>
      <c r="E1089" s="153">
        <v>11505258</v>
      </c>
      <c r="F1089" s="154"/>
      <c r="G1089" s="155" t="s">
        <v>5655</v>
      </c>
      <c r="H1089" s="155" t="s">
        <v>5653</v>
      </c>
      <c r="I1089" s="155" t="s">
        <v>5654</v>
      </c>
      <c r="J1089" s="156">
        <v>159598</v>
      </c>
      <c r="K1089" s="154"/>
      <c r="L1089" s="154"/>
      <c r="M1089" s="156" t="s">
        <v>532</v>
      </c>
      <c r="N1089" s="157">
        <v>5</v>
      </c>
      <c r="O1089" s="160">
        <v>0.22</v>
      </c>
      <c r="P1089" s="158">
        <v>42453</v>
      </c>
      <c r="Q1089" s="155"/>
      <c r="R1089" s="157" t="s">
        <v>1871</v>
      </c>
      <c r="S1089" s="157" t="s">
        <v>5692</v>
      </c>
      <c r="T1089" s="156" t="s">
        <v>5673</v>
      </c>
      <c r="U1089" s="156" t="s">
        <v>907</v>
      </c>
      <c r="V1089" s="157" t="s">
        <v>5698</v>
      </c>
    </row>
    <row r="1090" spans="2:22" ht="15.75">
      <c r="B1090" s="13"/>
      <c r="C1090" s="31"/>
      <c r="D1090" s="32"/>
      <c r="E1090" s="124">
        <v>10712475</v>
      </c>
      <c r="F1090" s="13"/>
      <c r="G1090" s="125" t="s">
        <v>1845</v>
      </c>
      <c r="H1090" s="125" t="s">
        <v>1844</v>
      </c>
      <c r="I1090" s="125" t="s">
        <v>1846</v>
      </c>
      <c r="J1090" s="126">
        <v>467859</v>
      </c>
      <c r="K1090" s="125"/>
      <c r="M1090" s="126" t="s">
        <v>3626</v>
      </c>
      <c r="N1090" s="31">
        <v>158</v>
      </c>
      <c r="O1090" s="130">
        <v>2.38</v>
      </c>
      <c r="P1090" s="127">
        <v>40939</v>
      </c>
      <c r="Q1090" s="13"/>
      <c r="R1090" s="126" t="s">
        <v>1871</v>
      </c>
      <c r="S1090" s="126" t="s">
        <v>3687</v>
      </c>
      <c r="T1090" s="126" t="s">
        <v>1863</v>
      </c>
      <c r="U1090" s="126" t="s">
        <v>554</v>
      </c>
      <c r="V1090" s="31" t="s">
        <v>4391</v>
      </c>
    </row>
    <row r="1091" spans="2:22" ht="15.75">
      <c r="B1091" s="13"/>
      <c r="C1091" s="31"/>
      <c r="D1091" s="32"/>
      <c r="E1091" s="124">
        <v>11066918</v>
      </c>
      <c r="F1091" s="13"/>
      <c r="G1091" s="125" t="s">
        <v>4859</v>
      </c>
      <c r="H1091" s="125" t="s">
        <v>4857</v>
      </c>
      <c r="I1091" s="125" t="s">
        <v>4858</v>
      </c>
      <c r="J1091" s="126">
        <v>3047128</v>
      </c>
      <c r="K1091" s="125"/>
      <c r="M1091" s="126" t="s">
        <v>2641</v>
      </c>
      <c r="N1091" s="31">
        <v>179</v>
      </c>
      <c r="O1091" s="130">
        <v>4.43</v>
      </c>
      <c r="P1091" s="127">
        <v>41627</v>
      </c>
      <c r="Q1091" s="127">
        <v>41988</v>
      </c>
      <c r="R1091" s="31" t="s">
        <v>4076</v>
      </c>
      <c r="S1091" s="126" t="s">
        <v>4900</v>
      </c>
      <c r="T1091" s="126" t="s">
        <v>2329</v>
      </c>
      <c r="U1091" s="31" t="s">
        <v>177</v>
      </c>
      <c r="V1091" s="31" t="s">
        <v>4919</v>
      </c>
    </row>
    <row r="1092" spans="2:22" ht="15.75">
      <c r="B1092" s="13"/>
      <c r="C1092" s="31"/>
      <c r="D1092" s="32"/>
      <c r="E1092" s="124">
        <v>11278955</v>
      </c>
      <c r="F1092" s="13"/>
      <c r="G1092" s="125" t="s">
        <v>5299</v>
      </c>
      <c r="H1092" s="125" t="s">
        <v>5561</v>
      </c>
      <c r="I1092" s="125" t="s">
        <v>5300</v>
      </c>
      <c r="J1092" s="125">
        <v>3308029</v>
      </c>
      <c r="K1092" s="13"/>
      <c r="M1092" s="126" t="s">
        <v>3923</v>
      </c>
      <c r="N1092" s="31">
        <v>184</v>
      </c>
      <c r="O1092" s="130">
        <v>8.127</v>
      </c>
      <c r="P1092" s="127">
        <v>42020</v>
      </c>
      <c r="Q1092" s="127">
        <v>42347</v>
      </c>
      <c r="R1092" s="126" t="s">
        <v>1871</v>
      </c>
      <c r="S1092" s="126" t="s">
        <v>5348</v>
      </c>
      <c r="T1092" s="126" t="s">
        <v>4683</v>
      </c>
      <c r="U1092" s="31" t="s">
        <v>177</v>
      </c>
      <c r="V1092" s="31" t="s">
        <v>5386</v>
      </c>
    </row>
    <row r="1093" spans="2:22" ht="15.75">
      <c r="B1093" s="13"/>
      <c r="C1093" s="31"/>
      <c r="D1093" s="32"/>
      <c r="E1093" s="153">
        <v>11061690</v>
      </c>
      <c r="F1093" s="154"/>
      <c r="G1093" s="155" t="s">
        <v>4851</v>
      </c>
      <c r="H1093" s="155" t="s">
        <v>4850</v>
      </c>
      <c r="I1093" s="155" t="s">
        <v>4852</v>
      </c>
      <c r="J1093" s="156">
        <v>3320619</v>
      </c>
      <c r="K1093" s="155"/>
      <c r="L1093" s="154"/>
      <c r="M1093" s="156" t="s">
        <v>539</v>
      </c>
      <c r="N1093" s="157">
        <v>13</v>
      </c>
      <c r="O1093" s="160">
        <v>1.64</v>
      </c>
      <c r="P1093" s="158">
        <v>41618</v>
      </c>
      <c r="Q1093" s="158">
        <v>42107</v>
      </c>
      <c r="R1093" s="157" t="s">
        <v>4076</v>
      </c>
      <c r="S1093" s="156" t="s">
        <v>4895</v>
      </c>
      <c r="T1093" s="156" t="s">
        <v>4894</v>
      </c>
      <c r="U1093" s="92" t="s">
        <v>906</v>
      </c>
      <c r="V1093" s="157" t="s">
        <v>4919</v>
      </c>
    </row>
    <row r="1094" spans="2:22" ht="15.75">
      <c r="B1094" s="13"/>
      <c r="C1094" s="31"/>
      <c r="D1094" s="32"/>
      <c r="E1094" s="32">
        <v>165074</v>
      </c>
      <c r="G1094" s="13" t="s">
        <v>3987</v>
      </c>
      <c r="H1094" s="13" t="s">
        <v>75</v>
      </c>
      <c r="I1094" s="13" t="s">
        <v>2972</v>
      </c>
      <c r="L1094" s="13" t="s">
        <v>1005</v>
      </c>
      <c r="M1094" s="31">
        <v>78726</v>
      </c>
      <c r="N1094" s="40">
        <v>540</v>
      </c>
      <c r="O1094" s="51">
        <v>38.77</v>
      </c>
      <c r="P1094" s="30">
        <v>36740</v>
      </c>
      <c r="Q1094" s="30">
        <v>36781</v>
      </c>
      <c r="R1094" s="30"/>
      <c r="S1094" s="31" t="s">
        <v>3598</v>
      </c>
      <c r="T1094" s="31" t="s">
        <v>3988</v>
      </c>
      <c r="U1094" s="31" t="s">
        <v>3304</v>
      </c>
      <c r="V1094" s="31" t="s">
        <v>1753</v>
      </c>
    </row>
    <row r="1095" spans="2:22" ht="15.75">
      <c r="B1095" s="13"/>
      <c r="C1095" s="31"/>
      <c r="D1095" s="32"/>
      <c r="E1095" s="32">
        <v>10129078</v>
      </c>
      <c r="G1095" s="13" t="s">
        <v>44</v>
      </c>
      <c r="H1095" s="13" t="s">
        <v>3476</v>
      </c>
      <c r="I1095" s="13" t="s">
        <v>3477</v>
      </c>
      <c r="J1095" s="31">
        <v>667640</v>
      </c>
      <c r="M1095" s="31">
        <v>78756</v>
      </c>
      <c r="N1095" s="31">
        <v>8</v>
      </c>
      <c r="O1095" s="51">
        <v>0.39</v>
      </c>
      <c r="P1095" s="57">
        <v>39533</v>
      </c>
      <c r="Q1095" s="13"/>
      <c r="R1095" s="92" t="s">
        <v>1655</v>
      </c>
      <c r="S1095" s="92" t="s">
        <v>2082</v>
      </c>
      <c r="T1095" s="31" t="s">
        <v>2083</v>
      </c>
      <c r="U1095" s="126" t="s">
        <v>554</v>
      </c>
      <c r="V1095" s="31" t="s">
        <v>3888</v>
      </c>
    </row>
    <row r="1096" spans="2:22" ht="15.75">
      <c r="B1096" s="13"/>
      <c r="C1096" s="31"/>
      <c r="D1096" s="32"/>
      <c r="E1096" s="32">
        <v>10052949</v>
      </c>
      <c r="G1096" s="13" t="s">
        <v>542</v>
      </c>
      <c r="H1096" s="13" t="s">
        <v>1744</v>
      </c>
      <c r="I1096" s="13" t="s">
        <v>3625</v>
      </c>
      <c r="J1096" s="31">
        <v>667640</v>
      </c>
      <c r="L1096" s="34"/>
      <c r="M1096" s="31" t="s">
        <v>3626</v>
      </c>
      <c r="N1096" s="91">
        <v>8</v>
      </c>
      <c r="O1096" s="98">
        <v>0.39</v>
      </c>
      <c r="P1096" s="57">
        <v>39280</v>
      </c>
      <c r="Q1096" s="13"/>
      <c r="R1096" s="92" t="s">
        <v>1655</v>
      </c>
      <c r="S1096" s="92" t="s">
        <v>1657</v>
      </c>
      <c r="T1096" s="31" t="s">
        <v>1656</v>
      </c>
      <c r="U1096" s="31" t="s">
        <v>554</v>
      </c>
      <c r="V1096" s="92" t="s">
        <v>4072</v>
      </c>
    </row>
    <row r="1097" spans="2:22" ht="15.75">
      <c r="B1097" s="13"/>
      <c r="C1097" s="31"/>
      <c r="D1097" s="32"/>
      <c r="E1097" s="56" t="s">
        <v>149</v>
      </c>
      <c r="G1097" s="54" t="s">
        <v>695</v>
      </c>
      <c r="H1097" s="54" t="s">
        <v>1294</v>
      </c>
      <c r="I1097" s="32" t="s">
        <v>1238</v>
      </c>
      <c r="J1097" s="31">
        <v>626780</v>
      </c>
      <c r="L1097" s="54" t="s">
        <v>329</v>
      </c>
      <c r="M1097" s="91">
        <v>78705</v>
      </c>
      <c r="N1097" s="91">
        <v>16</v>
      </c>
      <c r="O1097" s="98">
        <v>0.835</v>
      </c>
      <c r="P1097" s="57">
        <v>38918</v>
      </c>
      <c r="Q1097" s="57">
        <v>39266</v>
      </c>
      <c r="R1097" s="31" t="s">
        <v>4076</v>
      </c>
      <c r="S1097" s="92" t="s">
        <v>330</v>
      </c>
      <c r="T1097" s="92" t="s">
        <v>331</v>
      </c>
      <c r="U1097" s="31" t="s">
        <v>3304</v>
      </c>
      <c r="V1097" s="31" t="s">
        <v>769</v>
      </c>
    </row>
    <row r="1098" spans="2:22" ht="15.75">
      <c r="B1098" s="13"/>
      <c r="C1098" s="31"/>
      <c r="D1098" s="32"/>
      <c r="E1098" s="124">
        <v>10208524</v>
      </c>
      <c r="F1098" s="13"/>
      <c r="G1098" s="125" t="s">
        <v>4163</v>
      </c>
      <c r="H1098" s="125" t="s">
        <v>4164</v>
      </c>
      <c r="I1098" s="125" t="s">
        <v>4165</v>
      </c>
      <c r="J1098" s="126">
        <v>3372865</v>
      </c>
      <c r="K1098" s="125"/>
      <c r="M1098" s="126" t="s">
        <v>3923</v>
      </c>
      <c r="N1098" s="31">
        <v>306</v>
      </c>
      <c r="O1098" s="130">
        <v>20.305</v>
      </c>
      <c r="P1098" s="127">
        <v>39752</v>
      </c>
      <c r="Q1098" s="13"/>
      <c r="R1098" s="126" t="s">
        <v>259</v>
      </c>
      <c r="S1098" s="126" t="s">
        <v>4166</v>
      </c>
      <c r="T1098" s="126" t="s">
        <v>4167</v>
      </c>
      <c r="U1098" s="126" t="s">
        <v>554</v>
      </c>
      <c r="V1098" s="31" t="s">
        <v>2255</v>
      </c>
    </row>
    <row r="1099" spans="2:22" ht="15.75">
      <c r="B1099" s="13"/>
      <c r="C1099" s="31"/>
      <c r="D1099" s="32"/>
      <c r="E1099" s="58">
        <v>305287</v>
      </c>
      <c r="G1099" s="58" t="s">
        <v>1424</v>
      </c>
      <c r="H1099" s="58" t="s">
        <v>1021</v>
      </c>
      <c r="I1099" s="58" t="s">
        <v>649</v>
      </c>
      <c r="J1099" s="126">
        <v>3328537</v>
      </c>
      <c r="K1099" s="91"/>
      <c r="L1099" s="54" t="s">
        <v>649</v>
      </c>
      <c r="M1099" s="91">
        <v>78748</v>
      </c>
      <c r="N1099" s="91">
        <v>248</v>
      </c>
      <c r="O1099" s="98">
        <v>14.82</v>
      </c>
      <c r="P1099" s="112">
        <v>38993</v>
      </c>
      <c r="Q1099" s="57">
        <v>39324</v>
      </c>
      <c r="R1099" s="91" t="s">
        <v>4328</v>
      </c>
      <c r="S1099" s="91" t="s">
        <v>454</v>
      </c>
      <c r="T1099" s="91" t="s">
        <v>455</v>
      </c>
      <c r="U1099" s="31" t="s">
        <v>3304</v>
      </c>
      <c r="V1099" s="31" t="s">
        <v>4325</v>
      </c>
    </row>
    <row r="1100" spans="2:22" ht="15.75">
      <c r="B1100" s="13"/>
      <c r="C1100" s="31"/>
      <c r="D1100" s="32"/>
      <c r="E1100" s="58">
        <v>283309</v>
      </c>
      <c r="G1100" s="54" t="s">
        <v>648</v>
      </c>
      <c r="H1100" s="54" t="s">
        <v>731</v>
      </c>
      <c r="I1100" s="54" t="s">
        <v>2057</v>
      </c>
      <c r="J1100" s="91"/>
      <c r="K1100" s="91"/>
      <c r="L1100" s="54" t="s">
        <v>649</v>
      </c>
      <c r="M1100" s="31">
        <v>78748</v>
      </c>
      <c r="N1100" s="40">
        <v>248</v>
      </c>
      <c r="O1100" s="98">
        <v>14.8</v>
      </c>
      <c r="P1100" s="57">
        <v>38607</v>
      </c>
      <c r="Q1100" s="57">
        <v>38771</v>
      </c>
      <c r="R1100" s="31" t="s">
        <v>2012</v>
      </c>
      <c r="S1100" s="31" t="s">
        <v>4250</v>
      </c>
      <c r="T1100" s="31" t="s">
        <v>1384</v>
      </c>
      <c r="U1100" s="31" t="s">
        <v>3304</v>
      </c>
      <c r="V1100" s="31" t="s">
        <v>730</v>
      </c>
    </row>
    <row r="1101" spans="2:22" ht="15.75">
      <c r="B1101" s="13"/>
      <c r="C1101" s="31"/>
      <c r="D1101" s="32"/>
      <c r="E1101" s="58">
        <v>309032</v>
      </c>
      <c r="G1101" s="58" t="s">
        <v>3409</v>
      </c>
      <c r="H1101" s="58" t="s">
        <v>1278</v>
      </c>
      <c r="I1101" s="58" t="s">
        <v>3410</v>
      </c>
      <c r="J1101" s="91">
        <v>3279123</v>
      </c>
      <c r="K1101" s="91"/>
      <c r="L1101" s="58" t="s">
        <v>3410</v>
      </c>
      <c r="M1101" s="91">
        <v>78728</v>
      </c>
      <c r="N1101" s="91">
        <v>336</v>
      </c>
      <c r="O1101" s="98">
        <v>15.761</v>
      </c>
      <c r="P1101" s="112">
        <v>39057</v>
      </c>
      <c r="Q1101" s="112">
        <v>39223</v>
      </c>
      <c r="R1101" s="91" t="s">
        <v>4076</v>
      </c>
      <c r="S1101" s="91" t="s">
        <v>242</v>
      </c>
      <c r="T1101" s="91" t="s">
        <v>243</v>
      </c>
      <c r="U1101" s="31" t="s">
        <v>3304</v>
      </c>
      <c r="V1101" s="31" t="s">
        <v>4325</v>
      </c>
    </row>
    <row r="1102" spans="2:22" ht="15.75">
      <c r="B1102" s="13"/>
      <c r="C1102" s="31"/>
      <c r="D1102" s="32"/>
      <c r="E1102" s="124" t="s">
        <v>4802</v>
      </c>
      <c r="F1102" s="13"/>
      <c r="G1102" s="58" t="s">
        <v>4783</v>
      </c>
      <c r="H1102" s="125" t="s">
        <v>248</v>
      </c>
      <c r="I1102" s="125" t="s">
        <v>3444</v>
      </c>
      <c r="J1102" s="126">
        <v>3223367</v>
      </c>
      <c r="K1102" s="125"/>
      <c r="L1102" s="125"/>
      <c r="M1102" s="126" t="s">
        <v>34</v>
      </c>
      <c r="N1102" s="31">
        <v>143</v>
      </c>
      <c r="O1102" s="130">
        <v>69.09</v>
      </c>
      <c r="P1102" s="127">
        <v>40392</v>
      </c>
      <c r="Q1102" s="127">
        <v>40459</v>
      </c>
      <c r="R1102" s="31" t="s">
        <v>1028</v>
      </c>
      <c r="S1102" s="126" t="s">
        <v>249</v>
      </c>
      <c r="T1102" s="126" t="s">
        <v>2064</v>
      </c>
      <c r="U1102" s="31" t="s">
        <v>3304</v>
      </c>
      <c r="V1102" s="31" t="s">
        <v>3844</v>
      </c>
    </row>
    <row r="1103" spans="2:22" ht="15.75">
      <c r="B1103" s="13"/>
      <c r="C1103" s="31"/>
      <c r="D1103" s="32"/>
      <c r="E1103" s="32">
        <v>174473</v>
      </c>
      <c r="G1103" s="13" t="s">
        <v>1026</v>
      </c>
      <c r="H1103" s="13" t="s">
        <v>1073</v>
      </c>
      <c r="I1103" s="13" t="s">
        <v>3862</v>
      </c>
      <c r="L1103" s="13" t="s">
        <v>1027</v>
      </c>
      <c r="M1103" s="31">
        <v>78753</v>
      </c>
      <c r="N1103" s="40">
        <v>56</v>
      </c>
      <c r="O1103" s="51">
        <v>2.74</v>
      </c>
      <c r="P1103" s="30">
        <v>37028</v>
      </c>
      <c r="Q1103" s="30">
        <v>37112</v>
      </c>
      <c r="R1103" s="31" t="s">
        <v>1028</v>
      </c>
      <c r="S1103" s="31" t="s">
        <v>1029</v>
      </c>
      <c r="T1103" s="31" t="s">
        <v>1030</v>
      </c>
      <c r="U1103" s="31" t="s">
        <v>3304</v>
      </c>
      <c r="V1103" s="31" t="s">
        <v>1082</v>
      </c>
    </row>
    <row r="1104" spans="2:22" ht="15.75">
      <c r="B1104" s="13"/>
      <c r="C1104" s="31"/>
      <c r="D1104" s="32"/>
      <c r="E1104" s="153">
        <v>10420758</v>
      </c>
      <c r="F1104" s="154"/>
      <c r="G1104" s="155" t="s">
        <v>2695</v>
      </c>
      <c r="H1104" s="155" t="s">
        <v>1929</v>
      </c>
      <c r="I1104" s="155" t="s">
        <v>2694</v>
      </c>
      <c r="J1104" s="156">
        <v>3295833</v>
      </c>
      <c r="K1104" s="155"/>
      <c r="L1104" s="155"/>
      <c r="M1104" s="156" t="s">
        <v>539</v>
      </c>
      <c r="N1104" s="157">
        <v>13</v>
      </c>
      <c r="O1104" s="163">
        <v>1.436</v>
      </c>
      <c r="P1104" s="158">
        <v>40270</v>
      </c>
      <c r="Q1104" s="158">
        <v>40505</v>
      </c>
      <c r="R1104" s="157" t="s">
        <v>4076</v>
      </c>
      <c r="S1104" s="156" t="s">
        <v>126</v>
      </c>
      <c r="T1104" s="156" t="s">
        <v>1970</v>
      </c>
      <c r="U1104" s="156" t="s">
        <v>3304</v>
      </c>
      <c r="V1104" s="157" t="s">
        <v>942</v>
      </c>
    </row>
    <row r="1105" spans="2:22" ht="15.75">
      <c r="B1105" s="13"/>
      <c r="C1105" s="31"/>
      <c r="D1105" s="32"/>
      <c r="E1105" s="59">
        <v>211037</v>
      </c>
      <c r="G1105" s="59" t="s">
        <v>1188</v>
      </c>
      <c r="H1105" s="59" t="s">
        <v>1189</v>
      </c>
      <c r="I1105" s="59" t="s">
        <v>2948</v>
      </c>
      <c r="J1105" s="105"/>
      <c r="K1105" s="105"/>
      <c r="L1105" s="59" t="s">
        <v>1565</v>
      </c>
      <c r="M1105" s="31">
        <v>78704</v>
      </c>
      <c r="N1105" s="31">
        <v>22</v>
      </c>
      <c r="O1105" s="113">
        <v>1.564</v>
      </c>
      <c r="P1105" s="103">
        <v>37992</v>
      </c>
      <c r="Q1105" s="103">
        <v>38050</v>
      </c>
      <c r="R1105" s="104" t="s">
        <v>4328</v>
      </c>
      <c r="S1105" s="104" t="s">
        <v>1566</v>
      </c>
      <c r="T1105" s="104" t="s">
        <v>1567</v>
      </c>
      <c r="U1105" s="4" t="s">
        <v>3304</v>
      </c>
      <c r="V1105" s="31" t="s">
        <v>2008</v>
      </c>
    </row>
    <row r="1106" spans="2:22" ht="15.75">
      <c r="B1106" s="13"/>
      <c r="C1106" s="31"/>
      <c r="D1106" s="32"/>
      <c r="G1106" s="13" t="s">
        <v>882</v>
      </c>
      <c r="H1106" s="13" t="s">
        <v>883</v>
      </c>
      <c r="I1106" s="13" t="s">
        <v>884</v>
      </c>
      <c r="L1106" s="13" t="s">
        <v>1006</v>
      </c>
      <c r="M1106" s="31">
        <v>78758</v>
      </c>
      <c r="N1106" s="40">
        <v>145</v>
      </c>
      <c r="O1106" s="51">
        <v>10</v>
      </c>
      <c r="P1106" s="30">
        <v>33898</v>
      </c>
      <c r="Q1106" s="30">
        <v>34312</v>
      </c>
      <c r="R1106" s="30"/>
      <c r="S1106" s="31" t="s">
        <v>885</v>
      </c>
      <c r="T1106" s="31" t="s">
        <v>52</v>
      </c>
      <c r="U1106" s="31" t="s">
        <v>554</v>
      </c>
      <c r="V1106" s="31" t="s">
        <v>3305</v>
      </c>
    </row>
    <row r="1107" spans="2:22" ht="15.75">
      <c r="B1107" s="31"/>
      <c r="D1107" s="32"/>
      <c r="G1107" s="13" t="s">
        <v>2344</v>
      </c>
      <c r="H1107" s="13" t="s">
        <v>2954</v>
      </c>
      <c r="I1107" s="13" t="s">
        <v>886</v>
      </c>
      <c r="L1107" s="13" t="s">
        <v>1007</v>
      </c>
      <c r="M1107" s="31">
        <v>78749</v>
      </c>
      <c r="N1107" s="40">
        <v>122</v>
      </c>
      <c r="O1107" s="51">
        <v>16.48</v>
      </c>
      <c r="P1107" s="30">
        <v>33822</v>
      </c>
      <c r="Q1107" s="30">
        <v>34206</v>
      </c>
      <c r="R1107" s="30"/>
      <c r="S1107" s="31" t="s">
        <v>1206</v>
      </c>
      <c r="T1107" s="31" t="s">
        <v>1206</v>
      </c>
      <c r="U1107" s="31" t="s">
        <v>2049</v>
      </c>
      <c r="V1107" s="31" t="s">
        <v>178</v>
      </c>
    </row>
    <row r="1108" spans="2:22" ht="15.75">
      <c r="B1108" s="13"/>
      <c r="C1108" s="196"/>
      <c r="D1108" s="32"/>
      <c r="G1108" s="13" t="s">
        <v>887</v>
      </c>
      <c r="H1108" s="13" t="s">
        <v>2953</v>
      </c>
      <c r="I1108" s="13" t="s">
        <v>2669</v>
      </c>
      <c r="L1108" s="13" t="s">
        <v>1008</v>
      </c>
      <c r="M1108" s="31">
        <v>78749</v>
      </c>
      <c r="N1108" s="40">
        <v>50</v>
      </c>
      <c r="O1108" s="51">
        <v>4.940000057220459</v>
      </c>
      <c r="P1108" s="30">
        <v>35983</v>
      </c>
      <c r="Q1108" s="30">
        <v>36060</v>
      </c>
      <c r="R1108" s="30"/>
      <c r="S1108" s="31" t="s">
        <v>1206</v>
      </c>
      <c r="T1108" s="31" t="s">
        <v>1206</v>
      </c>
      <c r="U1108" s="31" t="s">
        <v>3304</v>
      </c>
      <c r="V1108" s="31" t="s">
        <v>3531</v>
      </c>
    </row>
    <row r="1109" spans="2:22" ht="15.75">
      <c r="B1109" s="13"/>
      <c r="C1109" s="31"/>
      <c r="D1109" s="32"/>
      <c r="E1109" s="59">
        <v>212290</v>
      </c>
      <c r="G1109" s="59" t="s">
        <v>86</v>
      </c>
      <c r="H1109" s="59" t="s">
        <v>843</v>
      </c>
      <c r="I1109" s="59" t="s">
        <v>886</v>
      </c>
      <c r="J1109" s="105"/>
      <c r="K1109" s="105"/>
      <c r="L1109" s="59" t="s">
        <v>1007</v>
      </c>
      <c r="M1109" s="31">
        <v>78749</v>
      </c>
      <c r="N1109" s="31">
        <v>47</v>
      </c>
      <c r="O1109" s="113">
        <v>16.48</v>
      </c>
      <c r="P1109" s="103">
        <v>37580</v>
      </c>
      <c r="Q1109" s="103">
        <v>37824</v>
      </c>
      <c r="R1109" s="104" t="s">
        <v>742</v>
      </c>
      <c r="S1109" s="104" t="s">
        <v>88</v>
      </c>
      <c r="T1109" s="104" t="s">
        <v>1720</v>
      </c>
      <c r="U1109" s="31" t="s">
        <v>3304</v>
      </c>
      <c r="V1109" s="31" t="s">
        <v>2008</v>
      </c>
    </row>
    <row r="1110" spans="2:22" ht="15.75">
      <c r="B1110" s="13"/>
      <c r="C1110" s="31"/>
      <c r="D1110" s="32"/>
      <c r="E1110" s="58">
        <v>299906</v>
      </c>
      <c r="G1110" s="54" t="s">
        <v>2473</v>
      </c>
      <c r="H1110" s="54" t="s">
        <v>2462</v>
      </c>
      <c r="I1110" s="32" t="s">
        <v>3460</v>
      </c>
      <c r="J1110" s="31">
        <v>3217443</v>
      </c>
      <c r="L1110" s="54" t="s">
        <v>2474</v>
      </c>
      <c r="M1110" s="91">
        <v>78745</v>
      </c>
      <c r="N1110" s="91">
        <v>108</v>
      </c>
      <c r="O1110" s="98">
        <v>6.29</v>
      </c>
      <c r="P1110" s="57">
        <v>38915</v>
      </c>
      <c r="Q1110" s="57">
        <v>39206</v>
      </c>
      <c r="R1110" s="57" t="s">
        <v>4328</v>
      </c>
      <c r="S1110" s="92" t="s">
        <v>335</v>
      </c>
      <c r="T1110" s="92" t="s">
        <v>336</v>
      </c>
      <c r="U1110" s="31" t="s">
        <v>3304</v>
      </c>
      <c r="V1110" s="31" t="s">
        <v>769</v>
      </c>
    </row>
    <row r="1111" spans="2:22" ht="15.75">
      <c r="B1111" s="13"/>
      <c r="C1111" s="31"/>
      <c r="D1111" s="32"/>
      <c r="E1111" s="58">
        <v>10047567</v>
      </c>
      <c r="G1111" s="54" t="s">
        <v>1104</v>
      </c>
      <c r="H1111" s="54" t="s">
        <v>1099</v>
      </c>
      <c r="I1111" s="54" t="s">
        <v>1105</v>
      </c>
      <c r="J1111" s="91">
        <v>3188615</v>
      </c>
      <c r="K1111" s="91"/>
      <c r="L1111" s="54" t="s">
        <v>1105</v>
      </c>
      <c r="M1111" s="91">
        <v>78729</v>
      </c>
      <c r="N1111" s="100">
        <v>305</v>
      </c>
      <c r="O1111" s="98">
        <v>16.7</v>
      </c>
      <c r="P1111" s="57">
        <v>39261</v>
      </c>
      <c r="Q1111" s="57">
        <v>39504</v>
      </c>
      <c r="R1111" s="92" t="s">
        <v>4328</v>
      </c>
      <c r="S1111" s="92" t="s">
        <v>4186</v>
      </c>
      <c r="T1111" s="31" t="s">
        <v>4187</v>
      </c>
      <c r="U1111" s="31" t="s">
        <v>3304</v>
      </c>
      <c r="V1111" s="92" t="s">
        <v>2258</v>
      </c>
    </row>
    <row r="1112" spans="2:22" ht="15.75">
      <c r="B1112" s="13"/>
      <c r="C1112" s="31"/>
      <c r="D1112" s="32"/>
      <c r="E1112" s="32">
        <v>194888</v>
      </c>
      <c r="G1112" s="13" t="s">
        <v>3384</v>
      </c>
      <c r="H1112" s="13" t="s">
        <v>849</v>
      </c>
      <c r="I1112" s="13" t="s">
        <v>3618</v>
      </c>
      <c r="L1112" s="13" t="s">
        <v>1392</v>
      </c>
      <c r="M1112" s="7">
        <v>78745</v>
      </c>
      <c r="N1112" s="31">
        <v>402</v>
      </c>
      <c r="O1112" s="51">
        <v>33</v>
      </c>
      <c r="P1112" s="30">
        <v>37295</v>
      </c>
      <c r="Q1112" s="30">
        <v>37685</v>
      </c>
      <c r="R1112" s="31" t="s">
        <v>742</v>
      </c>
      <c r="S1112" s="31" t="s">
        <v>1964</v>
      </c>
      <c r="T1112" s="31" t="s">
        <v>1963</v>
      </c>
      <c r="U1112" s="31" t="s">
        <v>3304</v>
      </c>
      <c r="V1112" s="31" t="s">
        <v>2300</v>
      </c>
    </row>
    <row r="1113" spans="2:22" ht="15.75">
      <c r="B1113" s="13"/>
      <c r="C1113" s="31"/>
      <c r="D1113" s="32"/>
      <c r="E1113" s="153">
        <v>10492923</v>
      </c>
      <c r="F1113" s="154"/>
      <c r="G1113" s="155" t="s">
        <v>3060</v>
      </c>
      <c r="H1113" s="155" t="s">
        <v>1941</v>
      </c>
      <c r="I1113" s="155" t="s">
        <v>0</v>
      </c>
      <c r="J1113" s="156">
        <v>369364</v>
      </c>
      <c r="K1113" s="155"/>
      <c r="L1113" s="155"/>
      <c r="M1113" s="156" t="s">
        <v>3923</v>
      </c>
      <c r="N1113" s="157">
        <v>38</v>
      </c>
      <c r="O1113" s="160">
        <v>5.48</v>
      </c>
      <c r="P1113" s="158">
        <v>40441</v>
      </c>
      <c r="Q1113" s="158">
        <v>40542</v>
      </c>
      <c r="R1113" s="157" t="s">
        <v>4076</v>
      </c>
      <c r="S1113" s="156" t="s">
        <v>3078</v>
      </c>
      <c r="T1113" s="156" t="s">
        <v>3077</v>
      </c>
      <c r="U1113" s="156" t="s">
        <v>3304</v>
      </c>
      <c r="V1113" s="157" t="s">
        <v>3844</v>
      </c>
    </row>
    <row r="1114" spans="2:22" ht="15.75">
      <c r="B1114" s="13"/>
      <c r="C1114" s="31"/>
      <c r="D1114" s="32"/>
      <c r="E1114" s="56" t="s">
        <v>3032</v>
      </c>
      <c r="G1114" s="54" t="s">
        <v>802</v>
      </c>
      <c r="H1114" s="54" t="s">
        <v>1941</v>
      </c>
      <c r="I1114" s="54" t="s">
        <v>0</v>
      </c>
      <c r="J1114" s="91">
        <v>369364</v>
      </c>
      <c r="K1114" s="91"/>
      <c r="L1114" s="54" t="s">
        <v>0</v>
      </c>
      <c r="M1114" s="31">
        <v>78745</v>
      </c>
      <c r="N1114" s="91">
        <v>58</v>
      </c>
      <c r="O1114" s="98">
        <v>5.48</v>
      </c>
      <c r="P1114" s="57">
        <v>38810</v>
      </c>
      <c r="Q1114" s="57">
        <v>39085</v>
      </c>
      <c r="R1114" s="31" t="s">
        <v>4076</v>
      </c>
      <c r="S1114" s="31" t="s">
        <v>1942</v>
      </c>
      <c r="T1114" s="31" t="s">
        <v>1943</v>
      </c>
      <c r="U1114" s="31" t="s">
        <v>554</v>
      </c>
      <c r="V1114" s="31" t="s">
        <v>1948</v>
      </c>
    </row>
    <row r="1115" spans="2:22" ht="15.75">
      <c r="B1115" s="13"/>
      <c r="C1115" s="31"/>
      <c r="D1115" s="32"/>
      <c r="E1115" s="32">
        <v>165007</v>
      </c>
      <c r="G1115" s="13" t="s">
        <v>4201</v>
      </c>
      <c r="H1115" s="13" t="s">
        <v>668</v>
      </c>
      <c r="I1115" s="13" t="s">
        <v>3797</v>
      </c>
      <c r="L1115" s="13" t="s">
        <v>2700</v>
      </c>
      <c r="M1115" s="31">
        <v>78727</v>
      </c>
      <c r="N1115" s="40">
        <v>456</v>
      </c>
      <c r="O1115" s="51">
        <v>38.736</v>
      </c>
      <c r="P1115" s="30">
        <v>36763</v>
      </c>
      <c r="Q1115" s="30">
        <v>36980</v>
      </c>
      <c r="R1115" s="30"/>
      <c r="S1115" s="31" t="s">
        <v>4202</v>
      </c>
      <c r="T1115" s="31" t="s">
        <v>1384</v>
      </c>
      <c r="U1115" s="31" t="s">
        <v>3304</v>
      </c>
      <c r="V1115" s="31" t="s">
        <v>1753</v>
      </c>
    </row>
    <row r="1116" spans="2:22" ht="15.75">
      <c r="B1116" s="13"/>
      <c r="C1116" s="31"/>
      <c r="D1116" s="32"/>
      <c r="E1116" s="32">
        <v>10115799</v>
      </c>
      <c r="G1116" s="13" t="s">
        <v>2376</v>
      </c>
      <c r="H1116" s="13" t="s">
        <v>2377</v>
      </c>
      <c r="I1116" s="13" t="s">
        <v>2378</v>
      </c>
      <c r="J1116" s="31">
        <v>3342859</v>
      </c>
      <c r="M1116" s="31">
        <v>78726</v>
      </c>
      <c r="N1116" s="31">
        <v>300</v>
      </c>
      <c r="O1116" s="51">
        <v>30.02</v>
      </c>
      <c r="P1116" s="57">
        <v>39493</v>
      </c>
      <c r="Q1116" s="13"/>
      <c r="R1116" s="31" t="s">
        <v>2012</v>
      </c>
      <c r="S1116" s="92" t="s">
        <v>254</v>
      </c>
      <c r="T1116" s="31" t="s">
        <v>3195</v>
      </c>
      <c r="U1116" s="31" t="s">
        <v>554</v>
      </c>
      <c r="V1116" s="31" t="s">
        <v>3888</v>
      </c>
    </row>
    <row r="1117" spans="2:22" ht="15.75">
      <c r="B1117" s="13"/>
      <c r="C1117" s="31"/>
      <c r="D1117" s="32"/>
      <c r="E1117" s="32" t="s">
        <v>1035</v>
      </c>
      <c r="G1117" s="13" t="s">
        <v>2327</v>
      </c>
      <c r="H1117" s="13" t="s">
        <v>33</v>
      </c>
      <c r="I1117" s="13" t="s">
        <v>1036</v>
      </c>
      <c r="J1117" s="31">
        <v>3331321</v>
      </c>
      <c r="L1117" s="57"/>
      <c r="M1117" s="31" t="s">
        <v>34</v>
      </c>
      <c r="N1117" s="31">
        <v>53</v>
      </c>
      <c r="O1117" s="51">
        <v>11.2</v>
      </c>
      <c r="P1117" s="57">
        <v>39437</v>
      </c>
      <c r="Q1117" s="57">
        <v>39721</v>
      </c>
      <c r="R1117" s="104" t="s">
        <v>2024</v>
      </c>
      <c r="S1117" s="92" t="s">
        <v>1668</v>
      </c>
      <c r="T1117" s="31" t="s">
        <v>679</v>
      </c>
      <c r="U1117" s="31" t="s">
        <v>3304</v>
      </c>
      <c r="V1117" s="31" t="s">
        <v>2291</v>
      </c>
    </row>
    <row r="1118" spans="2:22" ht="15.75">
      <c r="B1118" s="13"/>
      <c r="C1118" s="31"/>
      <c r="D1118" s="32"/>
      <c r="E1118" s="61">
        <v>111604</v>
      </c>
      <c r="G1118" s="13" t="s">
        <v>2964</v>
      </c>
      <c r="H1118" s="13" t="s">
        <v>2963</v>
      </c>
      <c r="I1118" s="13" t="s">
        <v>2965</v>
      </c>
      <c r="L1118" s="13" t="s">
        <v>1009</v>
      </c>
      <c r="M1118" s="31">
        <v>78705</v>
      </c>
      <c r="N1118" s="40">
        <v>19</v>
      </c>
      <c r="O1118" s="51">
        <v>0.708</v>
      </c>
      <c r="P1118" s="30">
        <v>36528</v>
      </c>
      <c r="Q1118" s="30">
        <v>36741</v>
      </c>
      <c r="R1118" s="30"/>
      <c r="S1118" s="31" t="s">
        <v>2966</v>
      </c>
      <c r="T1118" s="31" t="s">
        <v>2967</v>
      </c>
      <c r="U1118" s="31" t="s">
        <v>3304</v>
      </c>
      <c r="V1118" s="31" t="s">
        <v>2968</v>
      </c>
    </row>
    <row r="1119" spans="2:22" ht="15.75">
      <c r="B1119" s="13"/>
      <c r="C1119" s="31"/>
      <c r="D1119" s="32"/>
      <c r="E1119" s="124">
        <v>11312886</v>
      </c>
      <c r="F1119" s="13"/>
      <c r="G1119" s="125" t="s">
        <v>5301</v>
      </c>
      <c r="H1119" s="125" t="s">
        <v>5562</v>
      </c>
      <c r="I1119" s="125" t="s">
        <v>5302</v>
      </c>
      <c r="J1119" s="125">
        <v>5137065</v>
      </c>
      <c r="K1119" s="13"/>
      <c r="M1119" s="126" t="s">
        <v>532</v>
      </c>
      <c r="N1119" s="31">
        <v>92</v>
      </c>
      <c r="O1119" s="130">
        <v>0.9183</v>
      </c>
      <c r="P1119" s="127">
        <v>42080</v>
      </c>
      <c r="Q1119" s="127">
        <v>42272</v>
      </c>
      <c r="R1119" s="126" t="s">
        <v>4463</v>
      </c>
      <c r="S1119" s="126" t="s">
        <v>4695</v>
      </c>
      <c r="T1119" s="126" t="s">
        <v>1863</v>
      </c>
      <c r="U1119" s="92" t="s">
        <v>177</v>
      </c>
      <c r="V1119" s="31" t="s">
        <v>5386</v>
      </c>
    </row>
    <row r="1120" spans="2:22" ht="15.75">
      <c r="B1120" s="13"/>
      <c r="C1120" s="31"/>
      <c r="D1120" s="32"/>
      <c r="G1120" s="13" t="s">
        <v>891</v>
      </c>
      <c r="H1120" s="13" t="s">
        <v>892</v>
      </c>
      <c r="I1120" s="13" t="s">
        <v>893</v>
      </c>
      <c r="L1120" s="13" t="s">
        <v>1010</v>
      </c>
      <c r="M1120" s="31">
        <v>78705</v>
      </c>
      <c r="N1120" s="40">
        <v>26</v>
      </c>
      <c r="O1120" s="51">
        <v>0.92</v>
      </c>
      <c r="P1120" s="30">
        <v>35480</v>
      </c>
      <c r="Q1120" s="30">
        <v>35622</v>
      </c>
      <c r="R1120" s="30"/>
      <c r="S1120" s="31" t="s">
        <v>895</v>
      </c>
      <c r="T1120" s="31" t="s">
        <v>896</v>
      </c>
      <c r="U1120" s="31" t="s">
        <v>3304</v>
      </c>
      <c r="V1120" s="31" t="s">
        <v>3525</v>
      </c>
    </row>
    <row r="1121" spans="2:22" ht="15.75">
      <c r="B1121" s="13"/>
      <c r="C1121" s="31"/>
      <c r="D1121" s="32"/>
      <c r="E1121" s="61">
        <v>170770</v>
      </c>
      <c r="G1121" s="13" t="s">
        <v>1031</v>
      </c>
      <c r="H1121" s="13" t="s">
        <v>3889</v>
      </c>
      <c r="I1121" s="13" t="s">
        <v>3100</v>
      </c>
      <c r="L1121" s="13" t="s">
        <v>3101</v>
      </c>
      <c r="M1121" s="31">
        <v>78727</v>
      </c>
      <c r="N1121" s="40">
        <v>368</v>
      </c>
      <c r="O1121" s="51">
        <v>18.7</v>
      </c>
      <c r="P1121" s="30">
        <v>36929</v>
      </c>
      <c r="Q1121" s="30">
        <v>37182</v>
      </c>
      <c r="R1121" s="31" t="s">
        <v>742</v>
      </c>
      <c r="S1121" s="31" t="s">
        <v>1032</v>
      </c>
      <c r="T1121" s="31" t="s">
        <v>1033</v>
      </c>
      <c r="U1121" s="31" t="s">
        <v>3304</v>
      </c>
      <c r="V1121" s="31" t="s">
        <v>1081</v>
      </c>
    </row>
    <row r="1122" spans="2:22" ht="15.75">
      <c r="B1122" s="13"/>
      <c r="C1122" s="31"/>
      <c r="D1122" s="32"/>
      <c r="E1122" s="61">
        <v>166311</v>
      </c>
      <c r="G1122" s="13" t="s">
        <v>3811</v>
      </c>
      <c r="H1122" s="13" t="s">
        <v>3052</v>
      </c>
      <c r="I1122" s="13" t="s">
        <v>3812</v>
      </c>
      <c r="L1122" s="13" t="s">
        <v>311</v>
      </c>
      <c r="M1122" s="31">
        <v>78704</v>
      </c>
      <c r="N1122" s="40">
        <v>252</v>
      </c>
      <c r="O1122" s="51">
        <v>13.18</v>
      </c>
      <c r="P1122" s="30">
        <v>36811</v>
      </c>
      <c r="Q1122" s="30">
        <v>37036</v>
      </c>
      <c r="R1122" s="30"/>
      <c r="S1122" s="31" t="s">
        <v>3813</v>
      </c>
      <c r="T1122" s="31" t="s">
        <v>3814</v>
      </c>
      <c r="U1122" s="31" t="s">
        <v>3304</v>
      </c>
      <c r="V1122" s="31" t="s">
        <v>1753</v>
      </c>
    </row>
    <row r="1123" spans="2:22" ht="15.75">
      <c r="B1123" s="13"/>
      <c r="C1123" s="31"/>
      <c r="D1123" s="32"/>
      <c r="E1123" s="124">
        <v>10807965</v>
      </c>
      <c r="F1123" s="13"/>
      <c r="G1123" s="125" t="s">
        <v>4496</v>
      </c>
      <c r="H1123" s="125" t="s">
        <v>4494</v>
      </c>
      <c r="I1123" s="125" t="s">
        <v>4495</v>
      </c>
      <c r="J1123" s="126">
        <v>3430625</v>
      </c>
      <c r="K1123" s="13"/>
      <c r="M1123" s="126" t="s">
        <v>3715</v>
      </c>
      <c r="N1123" s="31">
        <v>34</v>
      </c>
      <c r="O1123" s="130">
        <v>12.05</v>
      </c>
      <c r="P1123" s="127">
        <v>41124</v>
      </c>
      <c r="R1123" s="31" t="s">
        <v>4221</v>
      </c>
      <c r="S1123" s="126" t="s">
        <v>126</v>
      </c>
      <c r="T1123" s="126" t="s">
        <v>1970</v>
      </c>
      <c r="U1123" s="31" t="s">
        <v>554</v>
      </c>
      <c r="V1123" s="31" t="s">
        <v>4519</v>
      </c>
    </row>
    <row r="1124" spans="2:22" ht="15.75">
      <c r="B1124" s="13"/>
      <c r="C1124" s="31"/>
      <c r="D1124" s="32"/>
      <c r="E1124" s="32">
        <v>173207</v>
      </c>
      <c r="G1124" s="13" t="s">
        <v>3264</v>
      </c>
      <c r="H1124" s="13" t="s">
        <v>2875</v>
      </c>
      <c r="I1124" s="13" t="s">
        <v>3265</v>
      </c>
      <c r="L1124" s="13" t="s">
        <v>3270</v>
      </c>
      <c r="M1124" s="31">
        <v>78744</v>
      </c>
      <c r="N1124" s="53">
        <v>50</v>
      </c>
      <c r="O1124" s="51">
        <v>8.4</v>
      </c>
      <c r="P1124" s="30">
        <v>37034</v>
      </c>
      <c r="Q1124" s="30">
        <v>37190</v>
      </c>
      <c r="R1124" s="31" t="s">
        <v>742</v>
      </c>
      <c r="S1124" s="31" t="s">
        <v>3266</v>
      </c>
      <c r="T1124" s="31" t="s">
        <v>3267</v>
      </c>
      <c r="U1124" s="31" t="s">
        <v>3304</v>
      </c>
      <c r="V1124" s="31" t="s">
        <v>1082</v>
      </c>
    </row>
    <row r="1125" spans="2:22" ht="15.75">
      <c r="B1125" s="13"/>
      <c r="C1125" s="31"/>
      <c r="D1125" s="32"/>
      <c r="E1125" s="32">
        <v>173240</v>
      </c>
      <c r="G1125" s="13" t="s">
        <v>3268</v>
      </c>
      <c r="H1125" s="13" t="s">
        <v>2876</v>
      </c>
      <c r="I1125" s="13" t="s">
        <v>3269</v>
      </c>
      <c r="L1125" s="13" t="s">
        <v>826</v>
      </c>
      <c r="M1125" s="31">
        <v>78744</v>
      </c>
      <c r="N1125" s="53">
        <v>50</v>
      </c>
      <c r="O1125" s="51">
        <v>8.42</v>
      </c>
      <c r="P1125" s="30">
        <v>37034</v>
      </c>
      <c r="Q1125" s="30">
        <v>37270</v>
      </c>
      <c r="R1125" s="31" t="s">
        <v>742</v>
      </c>
      <c r="S1125" s="31" t="s">
        <v>3266</v>
      </c>
      <c r="T1125" s="31" t="s">
        <v>3267</v>
      </c>
      <c r="U1125" s="31" t="s">
        <v>3304</v>
      </c>
      <c r="V1125" s="31" t="s">
        <v>1082</v>
      </c>
    </row>
    <row r="1126" spans="2:22" ht="15.75">
      <c r="B1126" s="13"/>
      <c r="C1126" s="31"/>
      <c r="D1126" s="32"/>
      <c r="E1126" s="32">
        <v>205823</v>
      </c>
      <c r="G1126" s="13" t="s">
        <v>2298</v>
      </c>
      <c r="H1126" s="13" t="s">
        <v>2090</v>
      </c>
      <c r="I1126" s="13" t="s">
        <v>2085</v>
      </c>
      <c r="L1126" s="13" t="s">
        <v>2299</v>
      </c>
      <c r="M1126" s="31">
        <v>78705</v>
      </c>
      <c r="N1126" s="31">
        <v>149</v>
      </c>
      <c r="O1126" s="51">
        <v>2.24</v>
      </c>
      <c r="P1126" s="30">
        <v>37431</v>
      </c>
      <c r="Q1126" s="30">
        <v>37496</v>
      </c>
      <c r="R1126" s="31" t="s">
        <v>745</v>
      </c>
      <c r="S1126" s="31" t="s">
        <v>4250</v>
      </c>
      <c r="T1126" s="31" t="s">
        <v>1384</v>
      </c>
      <c r="U1126" s="31" t="s">
        <v>3304</v>
      </c>
      <c r="V1126" s="31" t="s">
        <v>2301</v>
      </c>
    </row>
    <row r="1127" spans="2:22" ht="15.75">
      <c r="B1127" s="13"/>
      <c r="C1127" s="31"/>
      <c r="D1127" s="32"/>
      <c r="E1127" s="61"/>
      <c r="G1127" s="13" t="s">
        <v>1988</v>
      </c>
      <c r="H1127" s="13" t="s">
        <v>897</v>
      </c>
      <c r="I1127" s="13" t="s">
        <v>898</v>
      </c>
      <c r="L1127" s="13" t="s">
        <v>312</v>
      </c>
      <c r="M1127" s="31">
        <v>78664</v>
      </c>
      <c r="N1127" s="40">
        <v>230</v>
      </c>
      <c r="O1127" s="51">
        <v>13.5</v>
      </c>
      <c r="P1127" s="30" t="s">
        <v>411</v>
      </c>
      <c r="Q1127" s="30" t="s">
        <v>411</v>
      </c>
      <c r="R1127" s="30"/>
      <c r="S1127" s="31" t="s">
        <v>1215</v>
      </c>
      <c r="T1127" s="31" t="s">
        <v>1215</v>
      </c>
      <c r="U1127" s="31" t="s">
        <v>3304</v>
      </c>
      <c r="V1127" s="31" t="s">
        <v>341</v>
      </c>
    </row>
    <row r="1128" spans="2:22" ht="15.75">
      <c r="B1128" s="13"/>
      <c r="C1128" s="31"/>
      <c r="D1128" s="32"/>
      <c r="E1128" s="153">
        <v>10854071</v>
      </c>
      <c r="F1128" s="154"/>
      <c r="G1128" s="155" t="s">
        <v>4548</v>
      </c>
      <c r="H1128" s="155" t="s">
        <v>4546</v>
      </c>
      <c r="I1128" s="155" t="s">
        <v>4547</v>
      </c>
      <c r="J1128" s="156">
        <v>476132</v>
      </c>
      <c r="K1128" s="154"/>
      <c r="L1128" s="154"/>
      <c r="M1128" s="156" t="s">
        <v>532</v>
      </c>
      <c r="N1128" s="157">
        <v>47</v>
      </c>
      <c r="O1128" s="160">
        <v>0.5</v>
      </c>
      <c r="P1128" s="158">
        <v>41218</v>
      </c>
      <c r="Q1128" s="158">
        <v>41397</v>
      </c>
      <c r="R1128" s="157" t="s">
        <v>1871</v>
      </c>
      <c r="S1128" s="156" t="s">
        <v>4595</v>
      </c>
      <c r="T1128" s="156" t="s">
        <v>1863</v>
      </c>
      <c r="U1128" s="31" t="s">
        <v>3304</v>
      </c>
      <c r="V1128" s="157" t="s">
        <v>4636</v>
      </c>
    </row>
    <row r="1129" spans="2:22" ht="15.75">
      <c r="B1129" s="13"/>
      <c r="C1129" s="31"/>
      <c r="D1129" s="32"/>
      <c r="E1129" s="67">
        <v>237877</v>
      </c>
      <c r="G1129" s="66" t="s">
        <v>2859</v>
      </c>
      <c r="H1129" s="69" t="s">
        <v>2860</v>
      </c>
      <c r="I1129" s="69" t="s">
        <v>2861</v>
      </c>
      <c r="J1129" s="120">
        <v>3050557</v>
      </c>
      <c r="K1129" s="120"/>
      <c r="L1129" s="69" t="s">
        <v>2862</v>
      </c>
      <c r="M1129" s="31">
        <v>78702</v>
      </c>
      <c r="N1129" s="31">
        <v>160</v>
      </c>
      <c r="O1129" s="51">
        <v>6.08</v>
      </c>
      <c r="P1129" s="68">
        <v>38167</v>
      </c>
      <c r="Q1129" s="68">
        <v>38314</v>
      </c>
      <c r="R1129" s="31" t="s">
        <v>2012</v>
      </c>
      <c r="S1129" s="31" t="s">
        <v>2013</v>
      </c>
      <c r="T1129" s="31" t="s">
        <v>2014</v>
      </c>
      <c r="U1129" s="31" t="s">
        <v>3304</v>
      </c>
      <c r="V1129" s="31" t="s">
        <v>2864</v>
      </c>
    </row>
    <row r="1130" spans="2:22" ht="15.75">
      <c r="B1130" s="13"/>
      <c r="C1130" s="31"/>
      <c r="D1130" s="32"/>
      <c r="G1130" s="13" t="s">
        <v>1304</v>
      </c>
      <c r="H1130" s="13" t="s">
        <v>1305</v>
      </c>
      <c r="I1130" s="13" t="s">
        <v>3149</v>
      </c>
      <c r="L1130" s="13" t="s">
        <v>313</v>
      </c>
      <c r="M1130" s="31">
        <v>78749</v>
      </c>
      <c r="N1130" s="40">
        <v>202</v>
      </c>
      <c r="O1130" s="51">
        <v>11.5</v>
      </c>
      <c r="P1130" s="30">
        <v>35935</v>
      </c>
      <c r="Q1130" s="30">
        <v>36033</v>
      </c>
      <c r="R1130" s="30"/>
      <c r="S1130" s="31" t="s">
        <v>1306</v>
      </c>
      <c r="T1130" s="31" t="s">
        <v>1307</v>
      </c>
      <c r="U1130" s="31" t="s">
        <v>3304</v>
      </c>
      <c r="V1130" s="31" t="s">
        <v>3530</v>
      </c>
    </row>
    <row r="1131" spans="2:23" ht="15.75">
      <c r="B1131" s="13"/>
      <c r="C1131" s="31"/>
      <c r="D1131" s="32"/>
      <c r="E1131" s="56" t="s">
        <v>3031</v>
      </c>
      <c r="G1131" s="54" t="s">
        <v>801</v>
      </c>
      <c r="H1131" s="54" t="s">
        <v>1588</v>
      </c>
      <c r="I1131" s="54" t="s">
        <v>3418</v>
      </c>
      <c r="J1131" s="91">
        <v>3283674</v>
      </c>
      <c r="K1131" s="91"/>
      <c r="L1131" s="54" t="s">
        <v>3418</v>
      </c>
      <c r="M1131" s="91">
        <v>78732</v>
      </c>
      <c r="N1131" s="31">
        <v>20</v>
      </c>
      <c r="O1131" s="98">
        <v>4.644</v>
      </c>
      <c r="P1131" s="57">
        <v>39125</v>
      </c>
      <c r="Q1131" s="57">
        <v>39485</v>
      </c>
      <c r="R1131" s="92" t="s">
        <v>1547</v>
      </c>
      <c r="S1131" s="92" t="s">
        <v>579</v>
      </c>
      <c r="T1131" s="31" t="s">
        <v>580</v>
      </c>
      <c r="U1131" s="126" t="s">
        <v>554</v>
      </c>
      <c r="V1131" s="92" t="s">
        <v>2259</v>
      </c>
      <c r="W1131" s="125"/>
    </row>
    <row r="1132" spans="2:23" ht="15.75">
      <c r="B1132" s="13"/>
      <c r="C1132" s="31"/>
      <c r="D1132" s="32"/>
      <c r="E1132" s="124">
        <v>10467473</v>
      </c>
      <c r="F1132" s="13"/>
      <c r="G1132" s="125" t="s">
        <v>2635</v>
      </c>
      <c r="H1132" s="125" t="s">
        <v>4439</v>
      </c>
      <c r="I1132" s="125" t="s">
        <v>3418</v>
      </c>
      <c r="J1132" s="126">
        <v>3283674</v>
      </c>
      <c r="K1132" s="125"/>
      <c r="L1132" s="125"/>
      <c r="M1132" s="126" t="s">
        <v>1387</v>
      </c>
      <c r="N1132" s="31">
        <v>20</v>
      </c>
      <c r="O1132" s="130">
        <v>19.48</v>
      </c>
      <c r="P1132" s="127">
        <v>40378</v>
      </c>
      <c r="Q1132" s="125"/>
      <c r="R1132" s="31" t="s">
        <v>4076</v>
      </c>
      <c r="S1132" s="126" t="s">
        <v>3069</v>
      </c>
      <c r="T1132" s="126" t="s">
        <v>3414</v>
      </c>
      <c r="U1132" s="31" t="s">
        <v>554</v>
      </c>
      <c r="V1132" s="31" t="s">
        <v>3844</v>
      </c>
      <c r="W1132" s="125"/>
    </row>
    <row r="1133" spans="2:23" ht="15.75">
      <c r="B1133" s="13"/>
      <c r="C1133" s="31"/>
      <c r="D1133" s="32"/>
      <c r="E1133" s="124">
        <v>10768245</v>
      </c>
      <c r="F1133" s="13"/>
      <c r="G1133" s="125" t="s">
        <v>4414</v>
      </c>
      <c r="H1133" s="125" t="s">
        <v>4440</v>
      </c>
      <c r="I1133" s="125" t="s">
        <v>3418</v>
      </c>
      <c r="J1133" s="126">
        <v>3283674</v>
      </c>
      <c r="K1133" s="125"/>
      <c r="M1133" s="126" t="s">
        <v>1387</v>
      </c>
      <c r="N1133" s="31">
        <v>20</v>
      </c>
      <c r="O1133" s="130">
        <v>4.9</v>
      </c>
      <c r="P1133" s="127">
        <v>41046</v>
      </c>
      <c r="Q1133" s="127">
        <v>41137</v>
      </c>
      <c r="R1133" s="31" t="s">
        <v>4076</v>
      </c>
      <c r="S1133" s="126" t="s">
        <v>3069</v>
      </c>
      <c r="T1133" s="126" t="s">
        <v>4429</v>
      </c>
      <c r="U1133" s="126" t="s">
        <v>906</v>
      </c>
      <c r="V1133" s="31" t="s">
        <v>4464</v>
      </c>
      <c r="W1133" s="125"/>
    </row>
    <row r="1134" spans="2:23" ht="15.75">
      <c r="B1134" s="13"/>
      <c r="C1134" s="31"/>
      <c r="D1134" s="32"/>
      <c r="E1134" s="153" t="s">
        <v>5074</v>
      </c>
      <c r="F1134" s="154"/>
      <c r="G1134" s="155" t="s">
        <v>5025</v>
      </c>
      <c r="H1134" s="155" t="s">
        <v>5372</v>
      </c>
      <c r="I1134" s="154" t="s">
        <v>4723</v>
      </c>
      <c r="J1134" s="156">
        <v>5068943</v>
      </c>
      <c r="K1134" s="154"/>
      <c r="L1134" s="154"/>
      <c r="M1134" s="156">
        <v>78726</v>
      </c>
      <c r="N1134" s="159">
        <v>154</v>
      </c>
      <c r="O1134" s="163">
        <v>49.28</v>
      </c>
      <c r="P1134" s="158">
        <v>41418</v>
      </c>
      <c r="Q1134" s="158">
        <v>42026</v>
      </c>
      <c r="R1134" s="157" t="s">
        <v>4076</v>
      </c>
      <c r="S1134" s="157" t="s">
        <v>4747</v>
      </c>
      <c r="T1134" s="157" t="s">
        <v>4430</v>
      </c>
      <c r="U1134" s="157" t="s">
        <v>906</v>
      </c>
      <c r="V1134" s="164" t="s">
        <v>4792</v>
      </c>
      <c r="W1134" s="125"/>
    </row>
    <row r="1135" spans="1:23" ht="15.75">
      <c r="A1135" s="124"/>
      <c r="B1135" s="13"/>
      <c r="D1135" s="32"/>
      <c r="E1135" s="32">
        <v>106935</v>
      </c>
      <c r="G1135" s="13" t="s">
        <v>154</v>
      </c>
      <c r="H1135" s="13" t="s">
        <v>4012</v>
      </c>
      <c r="I1135" s="13" t="s">
        <v>945</v>
      </c>
      <c r="L1135" s="13" t="s">
        <v>1496</v>
      </c>
      <c r="M1135" s="31">
        <v>78726</v>
      </c>
      <c r="N1135" s="40">
        <v>444</v>
      </c>
      <c r="O1135" s="51">
        <v>30.98</v>
      </c>
      <c r="P1135" s="30">
        <v>36433</v>
      </c>
      <c r="Q1135" s="30">
        <v>36565</v>
      </c>
      <c r="R1135" s="30"/>
      <c r="S1135" s="31" t="s">
        <v>678</v>
      </c>
      <c r="T1135" s="31" t="s">
        <v>679</v>
      </c>
      <c r="U1135" s="31" t="s">
        <v>3304</v>
      </c>
      <c r="V1135" s="31" t="s">
        <v>1365</v>
      </c>
      <c r="W1135" s="125"/>
    </row>
    <row r="1136" spans="1:23" ht="15.75">
      <c r="A1136" s="124"/>
      <c r="B1136" s="13"/>
      <c r="C1136" s="125"/>
      <c r="D1136" s="32"/>
      <c r="G1136" s="13" t="s">
        <v>2543</v>
      </c>
      <c r="H1136" s="13" t="s">
        <v>1982</v>
      </c>
      <c r="I1136" s="13" t="s">
        <v>659</v>
      </c>
      <c r="L1136" s="13" t="s">
        <v>316</v>
      </c>
      <c r="M1136" s="31">
        <v>78750</v>
      </c>
      <c r="N1136" s="40">
        <v>208</v>
      </c>
      <c r="O1136" s="51">
        <v>10</v>
      </c>
      <c r="P1136" s="30" t="s">
        <v>411</v>
      </c>
      <c r="Q1136" s="30" t="s">
        <v>411</v>
      </c>
      <c r="R1136" s="30"/>
      <c r="S1136" s="31" t="s">
        <v>1215</v>
      </c>
      <c r="T1136" s="31" t="s">
        <v>1215</v>
      </c>
      <c r="U1136" s="31" t="s">
        <v>3304</v>
      </c>
      <c r="V1136" s="31" t="s">
        <v>3530</v>
      </c>
      <c r="W1136" s="125"/>
    </row>
    <row r="1137" spans="2:23" ht="15.75">
      <c r="B1137" s="13"/>
      <c r="C1137" s="31"/>
      <c r="D1137" s="32"/>
      <c r="E1137" s="124">
        <v>10218858</v>
      </c>
      <c r="F1137" s="13"/>
      <c r="G1137" s="125" t="s">
        <v>4168</v>
      </c>
      <c r="H1137" s="125" t="s">
        <v>4169</v>
      </c>
      <c r="I1137" s="125" t="s">
        <v>4170</v>
      </c>
      <c r="J1137" s="126">
        <v>201758</v>
      </c>
      <c r="K1137" s="125"/>
      <c r="M1137" s="126" t="s">
        <v>3635</v>
      </c>
      <c r="N1137" s="31">
        <v>6</v>
      </c>
      <c r="O1137" s="130">
        <v>0.203</v>
      </c>
      <c r="P1137" s="127">
        <v>39791</v>
      </c>
      <c r="Q1137" s="13"/>
      <c r="R1137" s="126" t="s">
        <v>259</v>
      </c>
      <c r="S1137" s="126" t="s">
        <v>4171</v>
      </c>
      <c r="T1137" s="126" t="s">
        <v>4172</v>
      </c>
      <c r="U1137" s="126" t="s">
        <v>554</v>
      </c>
      <c r="V1137" s="31" t="s">
        <v>2255</v>
      </c>
      <c r="W1137" s="125"/>
    </row>
    <row r="1138" spans="2:23" ht="15.75">
      <c r="B1138" s="13"/>
      <c r="C1138" s="31"/>
      <c r="D1138" s="32"/>
      <c r="G1138" s="13" t="s">
        <v>1308</v>
      </c>
      <c r="H1138" s="13" t="s">
        <v>4112</v>
      </c>
      <c r="I1138" s="13" t="s">
        <v>3863</v>
      </c>
      <c r="L1138" s="13" t="s">
        <v>317</v>
      </c>
      <c r="M1138" s="31">
        <v>78750</v>
      </c>
      <c r="N1138" s="40">
        <v>96</v>
      </c>
      <c r="O1138" s="51">
        <v>16.97</v>
      </c>
      <c r="P1138" s="30">
        <v>33984</v>
      </c>
      <c r="Q1138" s="30">
        <v>34079</v>
      </c>
      <c r="R1138" s="30"/>
      <c r="S1138" s="31" t="s">
        <v>4113</v>
      </c>
      <c r="T1138" s="31" t="s">
        <v>4114</v>
      </c>
      <c r="U1138" s="31" t="s">
        <v>3304</v>
      </c>
      <c r="V1138" s="31" t="s">
        <v>1271</v>
      </c>
      <c r="W1138" s="125"/>
    </row>
    <row r="1139" spans="2:22" ht="15.75">
      <c r="B1139" s="13"/>
      <c r="C1139" s="31"/>
      <c r="D1139" s="32"/>
      <c r="E1139" s="124" t="s">
        <v>4504</v>
      </c>
      <c r="F1139" s="13"/>
      <c r="G1139" s="125" t="s">
        <v>4477</v>
      </c>
      <c r="H1139" s="125" t="s">
        <v>4505</v>
      </c>
      <c r="I1139" s="125" t="s">
        <v>2910</v>
      </c>
      <c r="J1139" s="126">
        <v>3523938</v>
      </c>
      <c r="K1139" s="125" t="s">
        <v>2909</v>
      </c>
      <c r="L1139" s="125">
        <v>3523938</v>
      </c>
      <c r="M1139" s="126" t="s">
        <v>2906</v>
      </c>
      <c r="N1139" s="126">
        <v>139</v>
      </c>
      <c r="O1139" s="130">
        <v>6.65</v>
      </c>
      <c r="P1139" s="57">
        <v>40869</v>
      </c>
      <c r="Q1139" s="57">
        <v>41177</v>
      </c>
      <c r="R1139" s="31" t="s">
        <v>2126</v>
      </c>
      <c r="S1139" s="126" t="s">
        <v>4217</v>
      </c>
      <c r="T1139" s="126" t="s">
        <v>1159</v>
      </c>
      <c r="U1139" s="31" t="s">
        <v>3304</v>
      </c>
      <c r="V1139" s="31" t="s">
        <v>656</v>
      </c>
    </row>
    <row r="1140" spans="2:22" ht="15.75">
      <c r="B1140" s="13"/>
      <c r="C1140" s="31"/>
      <c r="D1140" s="32"/>
      <c r="E1140" s="32">
        <v>11055030</v>
      </c>
      <c r="G1140" s="13" t="s">
        <v>5977</v>
      </c>
      <c r="H1140" s="13" t="s">
        <v>5979</v>
      </c>
      <c r="I1140" s="13" t="s">
        <v>5978</v>
      </c>
      <c r="M1140" s="31">
        <v>78701</v>
      </c>
      <c r="N1140" s="31">
        <v>574</v>
      </c>
      <c r="O1140" s="51">
        <v>3.23</v>
      </c>
      <c r="P1140" s="57">
        <v>41603</v>
      </c>
      <c r="Q1140" s="57">
        <v>42125</v>
      </c>
      <c r="R1140" s="92" t="s">
        <v>259</v>
      </c>
      <c r="S1140" s="92" t="s">
        <v>4798</v>
      </c>
      <c r="T1140" s="31" t="s">
        <v>4683</v>
      </c>
      <c r="U1140" s="92" t="s">
        <v>906</v>
      </c>
      <c r="V1140" s="31" t="s">
        <v>4919</v>
      </c>
    </row>
    <row r="1141" spans="2:22" ht="15.75">
      <c r="B1141" s="13"/>
      <c r="C1141" s="31"/>
      <c r="D1141" s="32"/>
      <c r="E1141" s="124">
        <v>10988899</v>
      </c>
      <c r="F1141" s="13"/>
      <c r="G1141" s="125" t="s">
        <v>4776</v>
      </c>
      <c r="H1141" s="125" t="s">
        <v>4777</v>
      </c>
      <c r="I1141" s="125" t="s">
        <v>4778</v>
      </c>
      <c r="J1141" s="126">
        <v>5071243</v>
      </c>
      <c r="K1141" s="13"/>
      <c r="L1141" s="125"/>
      <c r="M1141" s="126" t="s">
        <v>3930</v>
      </c>
      <c r="N1141" s="31">
        <v>103</v>
      </c>
      <c r="O1141" s="130">
        <v>38.22</v>
      </c>
      <c r="P1141" s="127">
        <v>41480</v>
      </c>
      <c r="Q1141" s="152" t="s">
        <v>4995</v>
      </c>
      <c r="R1141" s="126" t="s">
        <v>1870</v>
      </c>
      <c r="S1141" s="126" t="s">
        <v>4799</v>
      </c>
      <c r="T1141" s="126" t="s">
        <v>4791</v>
      </c>
      <c r="U1141" s="31" t="s">
        <v>906</v>
      </c>
      <c r="V1141" s="31" t="s">
        <v>4811</v>
      </c>
    </row>
    <row r="1142" spans="2:22" ht="15.75">
      <c r="B1142" s="13"/>
      <c r="C1142" s="31"/>
      <c r="D1142" s="32"/>
      <c r="G1142" s="13" t="s">
        <v>4115</v>
      </c>
      <c r="H1142" s="13" t="s">
        <v>1986</v>
      </c>
      <c r="I1142" s="13" t="s">
        <v>1987</v>
      </c>
      <c r="L1142" s="13" t="s">
        <v>4098</v>
      </c>
      <c r="M1142" s="31">
        <v>78754</v>
      </c>
      <c r="N1142" s="40">
        <v>338</v>
      </c>
      <c r="O1142" s="51">
        <v>19.87</v>
      </c>
      <c r="P1142" s="30">
        <v>35670</v>
      </c>
      <c r="Q1142" s="30">
        <v>35997</v>
      </c>
      <c r="R1142" s="30"/>
      <c r="S1142" s="31" t="s">
        <v>4116</v>
      </c>
      <c r="T1142" s="31" t="s">
        <v>4117</v>
      </c>
      <c r="U1142" s="31" t="s">
        <v>3304</v>
      </c>
      <c r="V1142" s="31" t="s">
        <v>3527</v>
      </c>
    </row>
    <row r="1143" spans="2:22" ht="15.75">
      <c r="B1143" s="13"/>
      <c r="C1143" s="31"/>
      <c r="D1143" s="32"/>
      <c r="E1143" s="124">
        <v>10211311</v>
      </c>
      <c r="F1143" s="13"/>
      <c r="G1143" s="125" t="s">
        <v>4173</v>
      </c>
      <c r="H1143" s="125" t="s">
        <v>4174</v>
      </c>
      <c r="I1143" s="125" t="s">
        <v>4175</v>
      </c>
      <c r="J1143" s="126">
        <v>842108</v>
      </c>
      <c r="K1143" s="125"/>
      <c r="M1143" s="126" t="s">
        <v>3626</v>
      </c>
      <c r="N1143" s="31">
        <v>16</v>
      </c>
      <c r="O1143" s="130">
        <v>0.741</v>
      </c>
      <c r="P1143" s="127">
        <v>39764</v>
      </c>
      <c r="Q1143" s="13"/>
      <c r="R1143" s="126" t="s">
        <v>1655</v>
      </c>
      <c r="S1143" s="126" t="s">
        <v>4176</v>
      </c>
      <c r="T1143" s="126" t="s">
        <v>4177</v>
      </c>
      <c r="U1143" s="126" t="s">
        <v>554</v>
      </c>
      <c r="V1143" s="31" t="s">
        <v>2255</v>
      </c>
    </row>
    <row r="1144" spans="2:22" ht="15.75">
      <c r="B1144" s="13"/>
      <c r="C1144" s="124"/>
      <c r="D1144" s="32"/>
      <c r="E1144" s="124">
        <v>11299826</v>
      </c>
      <c r="F1144" s="13"/>
      <c r="G1144" s="125" t="s">
        <v>5305</v>
      </c>
      <c r="H1144" s="125" t="s">
        <v>5170</v>
      </c>
      <c r="I1144" s="125" t="s">
        <v>5352</v>
      </c>
      <c r="J1144" s="125">
        <v>10069</v>
      </c>
      <c r="K1144" s="13"/>
      <c r="M1144" s="31">
        <v>78753</v>
      </c>
      <c r="N1144" s="31">
        <v>277</v>
      </c>
      <c r="O1144" s="130">
        <v>18.26</v>
      </c>
      <c r="P1144" s="127">
        <v>42059</v>
      </c>
      <c r="Q1144" s="127">
        <v>42454</v>
      </c>
      <c r="R1144" s="126" t="s">
        <v>5251</v>
      </c>
      <c r="S1144" s="126" t="s">
        <v>5353</v>
      </c>
      <c r="T1144" s="126" t="s">
        <v>5153</v>
      </c>
      <c r="U1144" s="31" t="s">
        <v>177</v>
      </c>
      <c r="V1144" s="31" t="s">
        <v>5386</v>
      </c>
    </row>
    <row r="1145" spans="2:22" ht="15.75">
      <c r="B1145" s="13"/>
      <c r="C1145" s="31"/>
      <c r="D1145" s="32"/>
      <c r="E1145" s="124">
        <v>11210985</v>
      </c>
      <c r="F1145" s="13"/>
      <c r="G1145" s="125" t="s">
        <v>5131</v>
      </c>
      <c r="H1145" s="125" t="s">
        <v>5170</v>
      </c>
      <c r="I1145" s="125" t="s">
        <v>5099</v>
      </c>
      <c r="J1145" s="126">
        <v>5076604</v>
      </c>
      <c r="K1145" s="13"/>
      <c r="M1145" s="126" t="s">
        <v>3709</v>
      </c>
      <c r="N1145" s="52">
        <v>325</v>
      </c>
      <c r="O1145" s="130">
        <v>18.915</v>
      </c>
      <c r="P1145" s="127">
        <v>41886</v>
      </c>
      <c r="Q1145" s="125"/>
      <c r="R1145" s="31" t="s">
        <v>1871</v>
      </c>
      <c r="S1145" s="126" t="s">
        <v>5171</v>
      </c>
      <c r="T1145" s="126" t="s">
        <v>5153</v>
      </c>
      <c r="U1145" s="126" t="s">
        <v>554</v>
      </c>
      <c r="V1145" s="157" t="s">
        <v>5188</v>
      </c>
    </row>
    <row r="1146" spans="2:22" ht="15.75">
      <c r="B1146" s="13"/>
      <c r="C1146" s="31"/>
      <c r="D1146" s="32"/>
      <c r="E1146" s="56" t="s">
        <v>1190</v>
      </c>
      <c r="G1146" s="54" t="s">
        <v>1191</v>
      </c>
      <c r="H1146" s="13" t="s">
        <v>1192</v>
      </c>
      <c r="I1146" s="13" t="s">
        <v>1193</v>
      </c>
      <c r="J1146" s="31">
        <v>593138</v>
      </c>
      <c r="L1146" s="54" t="s">
        <v>3186</v>
      </c>
      <c r="M1146" s="31">
        <v>78705</v>
      </c>
      <c r="N1146" s="31">
        <v>7</v>
      </c>
      <c r="O1146" s="51">
        <v>0.379</v>
      </c>
      <c r="P1146" s="57">
        <v>37999</v>
      </c>
      <c r="Q1146" s="57">
        <v>38180</v>
      </c>
      <c r="R1146" s="31" t="s">
        <v>596</v>
      </c>
      <c r="S1146" s="31" t="s">
        <v>3187</v>
      </c>
      <c r="T1146" s="31" t="s">
        <v>2659</v>
      </c>
      <c r="U1146" s="31" t="s">
        <v>906</v>
      </c>
      <c r="V1146" s="31" t="s">
        <v>4018</v>
      </c>
    </row>
    <row r="1147" spans="2:22" ht="15.75">
      <c r="B1147" s="13"/>
      <c r="C1147" s="31"/>
      <c r="D1147" s="32"/>
      <c r="E1147" s="56" t="s">
        <v>1971</v>
      </c>
      <c r="G1147" s="58" t="s">
        <v>452</v>
      </c>
      <c r="H1147" s="58" t="s">
        <v>1282</v>
      </c>
      <c r="I1147" s="58" t="s">
        <v>453</v>
      </c>
      <c r="J1147" s="91">
        <v>949503</v>
      </c>
      <c r="K1147" s="91"/>
      <c r="L1147" s="58" t="s">
        <v>453</v>
      </c>
      <c r="M1147" s="91">
        <v>78746</v>
      </c>
      <c r="N1147" s="91">
        <v>43</v>
      </c>
      <c r="O1147" s="98">
        <v>10.84</v>
      </c>
      <c r="P1147" s="112">
        <v>39007</v>
      </c>
      <c r="Q1147" s="112">
        <v>39224</v>
      </c>
      <c r="R1147" s="91" t="s">
        <v>4076</v>
      </c>
      <c r="S1147" s="91" t="s">
        <v>2146</v>
      </c>
      <c r="T1147" s="91" t="s">
        <v>1912</v>
      </c>
      <c r="U1147" s="92" t="s">
        <v>3304</v>
      </c>
      <c r="V1147" s="31" t="s">
        <v>4325</v>
      </c>
    </row>
    <row r="1148" spans="2:22" ht="15.75">
      <c r="B1148" s="13"/>
      <c r="C1148" s="31"/>
      <c r="D1148" s="32"/>
      <c r="E1148" s="32">
        <v>10076617</v>
      </c>
      <c r="G1148" s="13" t="s">
        <v>3570</v>
      </c>
      <c r="H1148" s="13" t="s">
        <v>1417</v>
      </c>
      <c r="I1148" s="13" t="s">
        <v>1418</v>
      </c>
      <c r="L1148" s="34"/>
      <c r="M1148" s="31">
        <v>78703</v>
      </c>
      <c r="N1148" s="91">
        <v>4</v>
      </c>
      <c r="O1148" s="98">
        <v>0.275</v>
      </c>
      <c r="P1148" s="57">
        <v>39356</v>
      </c>
      <c r="Q1148" s="13"/>
      <c r="R1148" s="31" t="s">
        <v>4076</v>
      </c>
      <c r="S1148" s="92" t="s">
        <v>3271</v>
      </c>
      <c r="T1148" s="31" t="s">
        <v>3272</v>
      </c>
      <c r="U1148" s="31" t="s">
        <v>554</v>
      </c>
      <c r="V1148" s="92" t="s">
        <v>4072</v>
      </c>
    </row>
    <row r="1149" spans="2:22" ht="15.75">
      <c r="B1149" s="13"/>
      <c r="C1149" s="31"/>
      <c r="D1149" s="32"/>
      <c r="E1149" s="32">
        <v>164625</v>
      </c>
      <c r="G1149" s="13" t="s">
        <v>3989</v>
      </c>
      <c r="H1149" s="13" t="s">
        <v>2842</v>
      </c>
      <c r="I1149" s="13" t="s">
        <v>3893</v>
      </c>
      <c r="L1149" s="13" t="s">
        <v>3795</v>
      </c>
      <c r="M1149" s="31">
        <v>78744</v>
      </c>
      <c r="N1149" s="40">
        <v>300</v>
      </c>
      <c r="O1149" s="51">
        <v>30.04</v>
      </c>
      <c r="P1149" s="30">
        <v>36768</v>
      </c>
      <c r="Q1149" s="30">
        <v>36936</v>
      </c>
      <c r="R1149" s="30"/>
      <c r="S1149" s="31" t="s">
        <v>3990</v>
      </c>
      <c r="T1149" s="31" t="s">
        <v>3992</v>
      </c>
      <c r="U1149" s="31" t="s">
        <v>3304</v>
      </c>
      <c r="V1149" s="31" t="s">
        <v>1753</v>
      </c>
    </row>
    <row r="1150" spans="2:22" ht="15.75">
      <c r="B1150" s="13"/>
      <c r="C1150" s="31"/>
      <c r="D1150" s="32"/>
      <c r="E1150" s="124">
        <v>10817202</v>
      </c>
      <c r="F1150" s="13"/>
      <c r="G1150" s="125" t="s">
        <v>4487</v>
      </c>
      <c r="H1150" s="125" t="s">
        <v>4485</v>
      </c>
      <c r="I1150" s="125" t="s">
        <v>4486</v>
      </c>
      <c r="J1150" s="126">
        <v>1108772</v>
      </c>
      <c r="K1150" s="13"/>
      <c r="M1150" s="126" t="s">
        <v>4488</v>
      </c>
      <c r="N1150" s="31">
        <v>242</v>
      </c>
      <c r="O1150" s="130">
        <v>14.214</v>
      </c>
      <c r="P1150" s="127">
        <v>41144</v>
      </c>
      <c r="Q1150" s="127">
        <v>41530</v>
      </c>
      <c r="R1150" s="31" t="s">
        <v>259</v>
      </c>
      <c r="S1150" s="126" t="s">
        <v>4506</v>
      </c>
      <c r="T1150" s="126" t="s">
        <v>218</v>
      </c>
      <c r="U1150" s="31" t="s">
        <v>177</v>
      </c>
      <c r="V1150" s="31" t="s">
        <v>4519</v>
      </c>
    </row>
    <row r="1151" spans="2:22" ht="15.75">
      <c r="B1151" s="13"/>
      <c r="C1151" s="31"/>
      <c r="D1151" s="32"/>
      <c r="G1151" s="13" t="s">
        <v>1526</v>
      </c>
      <c r="H1151" s="13" t="s">
        <v>4118</v>
      </c>
      <c r="I1151" s="13" t="s">
        <v>4119</v>
      </c>
      <c r="L1151" s="13" t="s">
        <v>4099</v>
      </c>
      <c r="M1151" s="31">
        <v>78754</v>
      </c>
      <c r="N1151" s="40">
        <v>290</v>
      </c>
      <c r="O1151" s="51">
        <v>17.5</v>
      </c>
      <c r="P1151" s="30" t="s">
        <v>411</v>
      </c>
      <c r="Q1151" s="30" t="s">
        <v>411</v>
      </c>
      <c r="R1151" s="30"/>
      <c r="S1151" s="31" t="s">
        <v>4120</v>
      </c>
      <c r="T1151" s="31" t="s">
        <v>1215</v>
      </c>
      <c r="U1151" s="31" t="s">
        <v>3304</v>
      </c>
      <c r="V1151" s="31" t="s">
        <v>3527</v>
      </c>
    </row>
    <row r="1152" spans="2:22" ht="15.75">
      <c r="B1152" s="13"/>
      <c r="C1152" s="31"/>
      <c r="D1152" s="32"/>
      <c r="E1152" s="58">
        <v>249458</v>
      </c>
      <c r="G1152" s="54" t="s">
        <v>2422</v>
      </c>
      <c r="H1152" s="54" t="s">
        <v>2423</v>
      </c>
      <c r="I1152" s="54" t="s">
        <v>2424</v>
      </c>
      <c r="J1152" s="91"/>
      <c r="K1152" s="91"/>
      <c r="L1152" s="13" t="s">
        <v>1393</v>
      </c>
      <c r="M1152" s="71">
        <v>78748</v>
      </c>
      <c r="N1152" s="31">
        <v>308</v>
      </c>
      <c r="O1152" s="51">
        <v>16.3</v>
      </c>
      <c r="P1152" s="57">
        <v>38397</v>
      </c>
      <c r="Q1152" s="57">
        <v>38565</v>
      </c>
      <c r="R1152" s="31" t="s">
        <v>2012</v>
      </c>
      <c r="S1152" s="31" t="s">
        <v>2425</v>
      </c>
      <c r="T1152" s="84" t="s">
        <v>1121</v>
      </c>
      <c r="U1152" s="31" t="s">
        <v>3304</v>
      </c>
      <c r="V1152" s="31" t="s">
        <v>2447</v>
      </c>
    </row>
    <row r="1153" spans="2:22" ht="15.75">
      <c r="B1153" s="13"/>
      <c r="C1153" s="31"/>
      <c r="D1153" s="32"/>
      <c r="E1153" s="58">
        <v>263839</v>
      </c>
      <c r="G1153" s="54" t="s">
        <v>3479</v>
      </c>
      <c r="H1153" s="54" t="s">
        <v>4384</v>
      </c>
      <c r="I1153" s="13" t="s">
        <v>3910</v>
      </c>
      <c r="L1153" s="54" t="s">
        <v>3480</v>
      </c>
      <c r="M1153" s="31">
        <v>78702</v>
      </c>
      <c r="N1153" s="91">
        <v>26</v>
      </c>
      <c r="O1153" s="98">
        <v>0.585</v>
      </c>
      <c r="P1153" s="57">
        <v>38527</v>
      </c>
      <c r="Q1153" s="57">
        <v>38713</v>
      </c>
      <c r="R1153" s="31" t="s">
        <v>4328</v>
      </c>
      <c r="S1153" s="31" t="s">
        <v>3011</v>
      </c>
      <c r="T1153" s="92" t="s">
        <v>3012</v>
      </c>
      <c r="U1153" s="31" t="s">
        <v>3304</v>
      </c>
      <c r="V1153" s="31" t="s">
        <v>3016</v>
      </c>
    </row>
    <row r="1154" spans="2:22" ht="15.75">
      <c r="B1154" s="13"/>
      <c r="C1154" s="31"/>
      <c r="D1154" s="32"/>
      <c r="E1154" s="124">
        <v>11600300</v>
      </c>
      <c r="G1154" s="125" t="s">
        <v>5960</v>
      </c>
      <c r="H1154" s="125" t="s">
        <v>5961</v>
      </c>
      <c r="I1154" s="125" t="s">
        <v>5962</v>
      </c>
      <c r="J1154" s="126">
        <v>327560</v>
      </c>
      <c r="K1154" s="13"/>
      <c r="M1154" s="126" t="s">
        <v>4155</v>
      </c>
      <c r="N1154" s="52">
        <v>24</v>
      </c>
      <c r="O1154" s="130">
        <v>0.61</v>
      </c>
      <c r="P1154" s="127">
        <v>42628</v>
      </c>
      <c r="Q1154" s="13"/>
      <c r="S1154" s="126" t="s">
        <v>5713</v>
      </c>
      <c r="T1154" s="126" t="s">
        <v>5253</v>
      </c>
      <c r="U1154" s="126" t="s">
        <v>907</v>
      </c>
      <c r="V1154" s="31" t="s">
        <v>5992</v>
      </c>
    </row>
    <row r="1155" spans="2:22" ht="15.75">
      <c r="B1155" s="13"/>
      <c r="C1155" s="31"/>
      <c r="D1155" s="32"/>
      <c r="E1155" s="32">
        <v>171860</v>
      </c>
      <c r="G1155" s="13" t="s">
        <v>3128</v>
      </c>
      <c r="H1155" s="13" t="s">
        <v>2091</v>
      </c>
      <c r="I1155" s="13" t="s">
        <v>3800</v>
      </c>
      <c r="L1155" s="13" t="s">
        <v>1499</v>
      </c>
      <c r="M1155" s="31">
        <v>78727</v>
      </c>
      <c r="N1155" s="40">
        <v>200</v>
      </c>
      <c r="O1155" s="51">
        <v>17.07</v>
      </c>
      <c r="P1155" s="30">
        <v>37320</v>
      </c>
      <c r="Q1155" s="30">
        <v>37410</v>
      </c>
      <c r="R1155" s="30"/>
      <c r="S1155" s="31" t="s">
        <v>1750</v>
      </c>
      <c r="T1155" s="31" t="s">
        <v>3993</v>
      </c>
      <c r="U1155" s="31" t="s">
        <v>554</v>
      </c>
      <c r="V1155" s="31" t="s">
        <v>2300</v>
      </c>
    </row>
    <row r="1156" spans="2:22" ht="15.75">
      <c r="B1156" s="13"/>
      <c r="C1156" s="31"/>
      <c r="D1156" s="32"/>
      <c r="E1156" s="124">
        <v>11374569</v>
      </c>
      <c r="F1156" s="13"/>
      <c r="G1156" s="125" t="s">
        <v>5411</v>
      </c>
      <c r="H1156" s="125" t="s">
        <v>5848</v>
      </c>
      <c r="I1156" s="125" t="s">
        <v>5410</v>
      </c>
      <c r="J1156" s="126">
        <v>5000679</v>
      </c>
      <c r="K1156" s="13"/>
      <c r="M1156" s="126" t="s">
        <v>4488</v>
      </c>
      <c r="N1156" s="31">
        <v>102</v>
      </c>
      <c r="O1156" s="130">
        <v>16.75</v>
      </c>
      <c r="P1156" s="127">
        <v>42178</v>
      </c>
      <c r="Q1156" s="127">
        <v>42529</v>
      </c>
      <c r="R1156" s="126" t="s">
        <v>1870</v>
      </c>
      <c r="S1156" s="126" t="s">
        <v>5444</v>
      </c>
      <c r="T1156" s="126" t="s">
        <v>2224</v>
      </c>
      <c r="U1156" s="92" t="s">
        <v>906</v>
      </c>
      <c r="V1156" s="92" t="s">
        <v>5462</v>
      </c>
    </row>
    <row r="1157" spans="2:22" ht="15.75">
      <c r="B1157" s="13"/>
      <c r="C1157" s="31"/>
      <c r="D1157" s="32"/>
      <c r="E1157" s="124">
        <v>10727283</v>
      </c>
      <c r="F1157" s="13"/>
      <c r="G1157" s="125" t="s">
        <v>1827</v>
      </c>
      <c r="H1157" s="125" t="s">
        <v>4517</v>
      </c>
      <c r="I1157" s="125" t="s">
        <v>1828</v>
      </c>
      <c r="J1157" s="126">
        <v>3144059</v>
      </c>
      <c r="K1157" s="125"/>
      <c r="M1157" s="126">
        <v>78728</v>
      </c>
      <c r="N1157" s="31">
        <v>184</v>
      </c>
      <c r="O1157" s="130">
        <v>45.5825</v>
      </c>
      <c r="P1157" s="127">
        <v>40968</v>
      </c>
      <c r="Q1157" s="127">
        <v>41150</v>
      </c>
      <c r="R1157" s="126" t="s">
        <v>1870</v>
      </c>
      <c r="S1157" s="126" t="s">
        <v>1869</v>
      </c>
      <c r="T1157" s="126" t="s">
        <v>1859</v>
      </c>
      <c r="U1157" s="126" t="s">
        <v>906</v>
      </c>
      <c r="V1157" s="31" t="s">
        <v>4391</v>
      </c>
    </row>
    <row r="1158" spans="1:22" ht="15.75">
      <c r="A1158" s="124"/>
      <c r="B1158" s="13"/>
      <c r="C1158" s="190"/>
      <c r="D1158" s="32"/>
      <c r="E1158" s="124">
        <v>10613998</v>
      </c>
      <c r="F1158" s="13"/>
      <c r="G1158" s="125" t="s">
        <v>205</v>
      </c>
      <c r="H1158" s="125" t="s">
        <v>206</v>
      </c>
      <c r="I1158" s="125" t="s">
        <v>1499</v>
      </c>
      <c r="J1158" s="126">
        <v>374216</v>
      </c>
      <c r="K1158" s="13"/>
      <c r="M1158" s="126" t="s">
        <v>3709</v>
      </c>
      <c r="N1158" s="31">
        <v>192</v>
      </c>
      <c r="O1158" s="130">
        <v>9.44</v>
      </c>
      <c r="P1158" s="127">
        <v>40724</v>
      </c>
      <c r="Q1158" s="127">
        <v>40911</v>
      </c>
      <c r="R1158" s="125"/>
      <c r="S1158" s="126" t="s">
        <v>520</v>
      </c>
      <c r="T1158" s="126" t="s">
        <v>2227</v>
      </c>
      <c r="U1158" s="31" t="s">
        <v>3304</v>
      </c>
      <c r="V1158" s="31" t="s">
        <v>3129</v>
      </c>
    </row>
    <row r="1159" spans="2:22" ht="15.75">
      <c r="B1159" s="13"/>
      <c r="C1159" s="31"/>
      <c r="D1159" s="32"/>
      <c r="E1159" s="124">
        <v>10915005</v>
      </c>
      <c r="F1159" s="13"/>
      <c r="G1159" s="125" t="s">
        <v>4641</v>
      </c>
      <c r="H1159" s="125" t="s">
        <v>4703</v>
      </c>
      <c r="I1159" s="125" t="s">
        <v>4640</v>
      </c>
      <c r="J1159" s="126">
        <v>3230228</v>
      </c>
      <c r="K1159" s="13"/>
      <c r="M1159" s="126" t="s">
        <v>4488</v>
      </c>
      <c r="N1159" s="4">
        <v>350</v>
      </c>
      <c r="O1159" s="130">
        <v>14.6</v>
      </c>
      <c r="P1159" s="127">
        <v>41351</v>
      </c>
      <c r="Q1159" s="152" t="s">
        <v>4998</v>
      </c>
      <c r="R1159" s="126" t="s">
        <v>4688</v>
      </c>
      <c r="S1159" s="126" t="s">
        <v>521</v>
      </c>
      <c r="T1159" s="126" t="s">
        <v>2223</v>
      </c>
      <c r="U1159" s="126" t="s">
        <v>906</v>
      </c>
      <c r="V1159" s="31" t="s">
        <v>4707</v>
      </c>
    </row>
    <row r="1160" spans="2:22" ht="15.75">
      <c r="B1160" s="13"/>
      <c r="C1160" s="31"/>
      <c r="D1160" s="32"/>
      <c r="E1160" s="32">
        <v>10110203</v>
      </c>
      <c r="G1160" s="13" t="s">
        <v>2370</v>
      </c>
      <c r="H1160" s="13" t="s">
        <v>2371</v>
      </c>
      <c r="I1160" s="13" t="s">
        <v>2372</v>
      </c>
      <c r="J1160" s="31">
        <v>201758</v>
      </c>
      <c r="M1160" s="31">
        <v>78701</v>
      </c>
      <c r="N1160" s="31">
        <v>6</v>
      </c>
      <c r="O1160" s="51">
        <v>0.201</v>
      </c>
      <c r="P1160" s="57">
        <v>39476</v>
      </c>
      <c r="Q1160" s="13"/>
      <c r="R1160" s="92" t="s">
        <v>1655</v>
      </c>
      <c r="S1160" s="92" t="s">
        <v>3351</v>
      </c>
      <c r="T1160" s="31" t="s">
        <v>455</v>
      </c>
      <c r="U1160" s="31" t="s">
        <v>554</v>
      </c>
      <c r="V1160" s="31" t="s">
        <v>3888</v>
      </c>
    </row>
    <row r="1161" spans="2:22" ht="15.75">
      <c r="B1161" s="13"/>
      <c r="C1161" s="31"/>
      <c r="D1161" s="32"/>
      <c r="E1161" s="32">
        <v>191752</v>
      </c>
      <c r="G1161" s="13" t="s">
        <v>4336</v>
      </c>
      <c r="H1161" s="13" t="s">
        <v>1808</v>
      </c>
      <c r="I1161" s="13" t="s">
        <v>1528</v>
      </c>
      <c r="L1161" s="13" t="s">
        <v>4337</v>
      </c>
      <c r="M1161" s="31">
        <v>78705</v>
      </c>
      <c r="N1161" s="31">
        <v>52</v>
      </c>
      <c r="O1161" s="51">
        <v>0.3</v>
      </c>
      <c r="P1161" s="30">
        <v>37194</v>
      </c>
      <c r="Q1161" s="30">
        <v>37377</v>
      </c>
      <c r="R1161" s="31" t="s">
        <v>4338</v>
      </c>
      <c r="S1161" s="31" t="s">
        <v>930</v>
      </c>
      <c r="T1161" s="31" t="s">
        <v>2975</v>
      </c>
      <c r="U1161" s="31" t="s">
        <v>3304</v>
      </c>
      <c r="V1161" s="31" t="s">
        <v>4003</v>
      </c>
    </row>
    <row r="1162" spans="2:22" ht="15.75">
      <c r="B1162" s="13"/>
      <c r="C1162" s="31"/>
      <c r="D1162" s="32"/>
      <c r="E1162" s="124">
        <v>10143581</v>
      </c>
      <c r="F1162" s="13"/>
      <c r="G1162" s="125" t="s">
        <v>3702</v>
      </c>
      <c r="H1162" s="125" t="s">
        <v>2804</v>
      </c>
      <c r="I1162" s="125" t="s">
        <v>3703</v>
      </c>
      <c r="J1162" s="126">
        <v>428126</v>
      </c>
      <c r="K1162" s="126"/>
      <c r="L1162" s="125"/>
      <c r="M1162" s="126" t="s">
        <v>3635</v>
      </c>
      <c r="N1162" s="126">
        <v>94</v>
      </c>
      <c r="O1162" s="130">
        <v>1.26</v>
      </c>
      <c r="P1162" s="127">
        <v>39569</v>
      </c>
      <c r="R1162" s="126" t="s">
        <v>4076</v>
      </c>
      <c r="S1162" s="126" t="s">
        <v>2243</v>
      </c>
      <c r="T1162" s="31" t="s">
        <v>2223</v>
      </c>
      <c r="U1162" s="126" t="s">
        <v>554</v>
      </c>
      <c r="V1162" s="31" t="s">
        <v>266</v>
      </c>
    </row>
    <row r="1163" spans="2:22" ht="15.75">
      <c r="B1163" s="13"/>
      <c r="C1163" s="31"/>
      <c r="D1163" s="32"/>
      <c r="E1163" s="61"/>
      <c r="G1163" s="13" t="s">
        <v>90</v>
      </c>
      <c r="H1163" s="13" t="s">
        <v>3994</v>
      </c>
      <c r="I1163" s="13" t="s">
        <v>91</v>
      </c>
      <c r="L1163" s="13" t="s">
        <v>1478</v>
      </c>
      <c r="M1163" s="31">
        <v>78701</v>
      </c>
      <c r="N1163" s="40">
        <v>243</v>
      </c>
      <c r="O1163" s="51">
        <v>3.01</v>
      </c>
      <c r="P1163" s="30">
        <v>36262</v>
      </c>
      <c r="Q1163" s="30">
        <v>36354</v>
      </c>
      <c r="R1163" s="30"/>
      <c r="S1163" s="31" t="s">
        <v>92</v>
      </c>
      <c r="T1163" s="31" t="s">
        <v>93</v>
      </c>
      <c r="U1163" s="31" t="s">
        <v>3304</v>
      </c>
      <c r="V1163" s="31" t="s">
        <v>341</v>
      </c>
    </row>
    <row r="1164" spans="2:22" ht="15.75">
      <c r="B1164" s="13"/>
      <c r="C1164" s="31"/>
      <c r="D1164" s="32"/>
      <c r="E1164" s="153">
        <v>10888471</v>
      </c>
      <c r="F1164" s="154"/>
      <c r="G1164" s="155" t="s">
        <v>4687</v>
      </c>
      <c r="H1164" s="155" t="s">
        <v>4918</v>
      </c>
      <c r="I1164" s="155" t="s">
        <v>4638</v>
      </c>
      <c r="J1164" s="156">
        <v>474716</v>
      </c>
      <c r="K1164" s="154"/>
      <c r="L1164" s="188"/>
      <c r="M1164" s="156" t="s">
        <v>3635</v>
      </c>
      <c r="N1164" s="159">
        <v>80</v>
      </c>
      <c r="O1164" s="160">
        <v>0.411</v>
      </c>
      <c r="P1164" s="158">
        <v>41303</v>
      </c>
      <c r="Q1164" s="158">
        <v>41593</v>
      </c>
      <c r="R1164" s="156" t="s">
        <v>4463</v>
      </c>
      <c r="S1164" s="156" t="s">
        <v>4686</v>
      </c>
      <c r="T1164" s="156" t="s">
        <v>2576</v>
      </c>
      <c r="U1164" s="164" t="s">
        <v>3304</v>
      </c>
      <c r="V1164" s="157" t="s">
        <v>4707</v>
      </c>
    </row>
    <row r="1165" spans="2:22" ht="15.75">
      <c r="B1165" s="13"/>
      <c r="C1165" s="31"/>
      <c r="D1165" s="32"/>
      <c r="E1165" s="58">
        <v>252045</v>
      </c>
      <c r="G1165" s="54" t="s">
        <v>2426</v>
      </c>
      <c r="H1165" s="54" t="s">
        <v>2427</v>
      </c>
      <c r="I1165" s="54" t="s">
        <v>2428</v>
      </c>
      <c r="J1165" s="91">
        <v>249853</v>
      </c>
      <c r="K1165" s="91"/>
      <c r="L1165" s="13" t="s">
        <v>2429</v>
      </c>
      <c r="M1165" s="71">
        <v>78705</v>
      </c>
      <c r="N1165" s="31">
        <v>64</v>
      </c>
      <c r="O1165" s="51">
        <v>1.2</v>
      </c>
      <c r="P1165" s="57">
        <v>38436</v>
      </c>
      <c r="Q1165" s="57">
        <v>38603</v>
      </c>
      <c r="R1165" s="31" t="s">
        <v>2012</v>
      </c>
      <c r="S1165" s="31" t="s">
        <v>228</v>
      </c>
      <c r="T1165" s="84" t="s">
        <v>3195</v>
      </c>
      <c r="U1165" s="31" t="s">
        <v>3304</v>
      </c>
      <c r="V1165" s="31" t="s">
        <v>2447</v>
      </c>
    </row>
    <row r="1166" spans="2:22" ht="15.75">
      <c r="B1166" s="13"/>
      <c r="C1166" s="31"/>
      <c r="D1166" s="32"/>
      <c r="E1166" s="32">
        <v>106908</v>
      </c>
      <c r="G1166" s="13" t="s">
        <v>2814</v>
      </c>
      <c r="H1166" s="13" t="s">
        <v>948</v>
      </c>
      <c r="I1166" s="13" t="s">
        <v>153</v>
      </c>
      <c r="L1166" s="13" t="s">
        <v>1394</v>
      </c>
      <c r="M1166" s="7">
        <v>78641</v>
      </c>
      <c r="N1166" s="40">
        <v>8</v>
      </c>
      <c r="O1166" s="51">
        <v>2.96</v>
      </c>
      <c r="P1166" s="30">
        <v>36445</v>
      </c>
      <c r="Q1166" s="30">
        <v>36595</v>
      </c>
      <c r="R1166" s="30"/>
      <c r="S1166" s="31" t="s">
        <v>2812</v>
      </c>
      <c r="T1166" s="31" t="s">
        <v>2813</v>
      </c>
      <c r="U1166" s="31" t="s">
        <v>3304</v>
      </c>
      <c r="V1166" s="31" t="s">
        <v>2816</v>
      </c>
    </row>
    <row r="1167" spans="2:22" ht="15.75">
      <c r="B1167" s="13"/>
      <c r="C1167" s="31"/>
      <c r="D1167" s="32"/>
      <c r="E1167" s="124">
        <v>10827312</v>
      </c>
      <c r="F1167" s="13"/>
      <c r="G1167" s="125" t="s">
        <v>4493</v>
      </c>
      <c r="H1167" s="125" t="s">
        <v>4491</v>
      </c>
      <c r="I1167" s="125" t="s">
        <v>4492</v>
      </c>
      <c r="J1167" s="126">
        <v>239024</v>
      </c>
      <c r="K1167" s="13"/>
      <c r="M1167" s="126" t="s">
        <v>4073</v>
      </c>
      <c r="N1167" s="31">
        <v>4</v>
      </c>
      <c r="O1167" s="130">
        <v>0.4775</v>
      </c>
      <c r="P1167" s="127">
        <v>41165</v>
      </c>
      <c r="Q1167" s="127">
        <v>41408</v>
      </c>
      <c r="R1167" s="31" t="s">
        <v>4221</v>
      </c>
      <c r="S1167" s="126" t="s">
        <v>126</v>
      </c>
      <c r="T1167" s="126" t="s">
        <v>1970</v>
      </c>
      <c r="U1167" s="126" t="s">
        <v>906</v>
      </c>
      <c r="V1167" s="31" t="s">
        <v>4519</v>
      </c>
    </row>
    <row r="1168" spans="2:22" ht="15.75">
      <c r="B1168" s="13"/>
      <c r="C1168" s="31"/>
      <c r="D1168" s="32"/>
      <c r="E1168" s="124">
        <v>11053864</v>
      </c>
      <c r="F1168" s="13"/>
      <c r="G1168" s="125" t="s">
        <v>4844</v>
      </c>
      <c r="H1168" s="125" t="s">
        <v>4888</v>
      </c>
      <c r="I1168" s="125" t="s">
        <v>4845</v>
      </c>
      <c r="J1168" s="126">
        <v>5082122</v>
      </c>
      <c r="K1168" s="125"/>
      <c r="M1168" s="126" t="s">
        <v>3715</v>
      </c>
      <c r="N1168" s="31">
        <v>305</v>
      </c>
      <c r="O1168" s="130">
        <v>42.5</v>
      </c>
      <c r="P1168" s="127">
        <v>41599</v>
      </c>
      <c r="Q1168" s="127">
        <v>42171</v>
      </c>
      <c r="R1168" s="31" t="s">
        <v>259</v>
      </c>
      <c r="S1168" s="126" t="s">
        <v>4506</v>
      </c>
      <c r="T1168" s="126" t="s">
        <v>218</v>
      </c>
      <c r="U1168" s="31" t="s">
        <v>3304</v>
      </c>
      <c r="V1168" s="31" t="s">
        <v>4919</v>
      </c>
    </row>
    <row r="1169" spans="2:22" ht="15.75">
      <c r="B1169" s="13"/>
      <c r="C1169" s="31"/>
      <c r="D1169" s="32"/>
      <c r="E1169" s="124" t="s">
        <v>5158</v>
      </c>
      <c r="F1169" s="13"/>
      <c r="G1169" s="125" t="s">
        <v>5109</v>
      </c>
      <c r="H1169" s="125" t="s">
        <v>5159</v>
      </c>
      <c r="I1169" s="125" t="s">
        <v>4826</v>
      </c>
      <c r="J1169" s="126">
        <v>3288686</v>
      </c>
      <c r="K1169" s="125"/>
      <c r="M1169" s="126" t="s">
        <v>536</v>
      </c>
      <c r="N1169" s="31">
        <v>10</v>
      </c>
      <c r="O1169" s="130">
        <v>0.435</v>
      </c>
      <c r="P1169" s="127">
        <v>41562</v>
      </c>
      <c r="Q1169" s="127">
        <v>42184</v>
      </c>
      <c r="R1169" s="31" t="s">
        <v>4076</v>
      </c>
      <c r="S1169" s="126" t="s">
        <v>779</v>
      </c>
      <c r="T1169" s="126" t="s">
        <v>2229</v>
      </c>
      <c r="U1169" s="31" t="s">
        <v>177</v>
      </c>
      <c r="V1169" s="31" t="s">
        <v>4919</v>
      </c>
    </row>
    <row r="1170" spans="2:22" ht="15.75">
      <c r="B1170" s="13"/>
      <c r="C1170" s="31"/>
      <c r="D1170" s="32"/>
      <c r="E1170" s="58">
        <v>306691</v>
      </c>
      <c r="G1170" s="58" t="s">
        <v>1427</v>
      </c>
      <c r="H1170" s="58" t="s">
        <v>456</v>
      </c>
      <c r="I1170" s="58" t="s">
        <v>1428</v>
      </c>
      <c r="J1170" s="91">
        <v>3271080</v>
      </c>
      <c r="K1170" s="91"/>
      <c r="L1170" s="58" t="s">
        <v>1428</v>
      </c>
      <c r="M1170" s="91">
        <v>78703</v>
      </c>
      <c r="N1170" s="91">
        <v>13</v>
      </c>
      <c r="O1170" s="98">
        <v>0.885</v>
      </c>
      <c r="P1170" s="112">
        <v>39014</v>
      </c>
      <c r="Q1170" s="112">
        <v>39219</v>
      </c>
      <c r="R1170" s="91" t="s">
        <v>1286</v>
      </c>
      <c r="S1170" s="91" t="s">
        <v>1287</v>
      </c>
      <c r="T1170" s="91" t="s">
        <v>1288</v>
      </c>
      <c r="U1170" s="92" t="s">
        <v>906</v>
      </c>
      <c r="V1170" s="31" t="s">
        <v>4325</v>
      </c>
    </row>
    <row r="1171" spans="2:22" ht="15.75">
      <c r="B1171" s="13"/>
      <c r="C1171" s="31"/>
      <c r="D1171" s="32"/>
      <c r="E1171" s="61">
        <v>134761</v>
      </c>
      <c r="G1171" s="13" t="s">
        <v>45</v>
      </c>
      <c r="H1171" s="13" t="s">
        <v>3212</v>
      </c>
      <c r="I1171" s="13" t="s">
        <v>815</v>
      </c>
      <c r="L1171" s="13" t="s">
        <v>4101</v>
      </c>
      <c r="M1171" s="31">
        <v>78733</v>
      </c>
      <c r="N1171" s="40">
        <v>10</v>
      </c>
      <c r="O1171" s="51">
        <v>1.39</v>
      </c>
      <c r="P1171" s="30">
        <v>36672</v>
      </c>
      <c r="Q1171" s="30">
        <v>36936</v>
      </c>
      <c r="R1171" s="30"/>
      <c r="S1171" s="31" t="s">
        <v>934</v>
      </c>
      <c r="T1171" s="31" t="s">
        <v>935</v>
      </c>
      <c r="U1171" s="31" t="s">
        <v>2049</v>
      </c>
      <c r="V1171" s="31" t="s">
        <v>4234</v>
      </c>
    </row>
    <row r="1172" spans="2:22" ht="15.75">
      <c r="B1172" s="13"/>
      <c r="C1172" s="31"/>
      <c r="D1172" s="32"/>
      <c r="E1172" s="124" t="s">
        <v>5519</v>
      </c>
      <c r="F1172" s="13"/>
      <c r="G1172" s="125" t="s">
        <v>4947</v>
      </c>
      <c r="H1172" s="125" t="s">
        <v>4945</v>
      </c>
      <c r="I1172" s="125" t="s">
        <v>4946</v>
      </c>
      <c r="J1172" s="126">
        <v>5087904</v>
      </c>
      <c r="K1172" s="13"/>
      <c r="M1172" s="31">
        <v>78733</v>
      </c>
      <c r="N1172" s="31">
        <v>10</v>
      </c>
      <c r="O1172" s="51">
        <v>10</v>
      </c>
      <c r="P1172" s="127">
        <v>41722</v>
      </c>
      <c r="Q1172" s="127">
        <v>42410</v>
      </c>
      <c r="R1172" s="31" t="s">
        <v>4076</v>
      </c>
      <c r="S1172" s="126" t="s">
        <v>4979</v>
      </c>
      <c r="T1172" s="126" t="s">
        <v>4959</v>
      </c>
      <c r="U1172" s="92" t="s">
        <v>906</v>
      </c>
      <c r="V1172" s="31" t="s">
        <v>5003</v>
      </c>
    </row>
    <row r="1173" spans="2:22" ht="15.75">
      <c r="B1173" s="13"/>
      <c r="C1173" s="31"/>
      <c r="D1173" s="32"/>
      <c r="G1173" s="13" t="s">
        <v>888</v>
      </c>
      <c r="H1173" s="13" t="s">
        <v>1937</v>
      </c>
      <c r="I1173" s="13" t="s">
        <v>2342</v>
      </c>
      <c r="L1173" s="13" t="s">
        <v>4102</v>
      </c>
      <c r="M1173" s="31">
        <v>78749</v>
      </c>
      <c r="N1173" s="40">
        <v>60</v>
      </c>
      <c r="O1173" s="51">
        <v>6.782</v>
      </c>
      <c r="P1173" s="30">
        <v>34757</v>
      </c>
      <c r="Q1173" s="30">
        <v>34862</v>
      </c>
      <c r="R1173" s="30"/>
      <c r="S1173" s="31" t="s">
        <v>889</v>
      </c>
      <c r="T1173" s="31" t="s">
        <v>890</v>
      </c>
      <c r="U1173" s="31" t="s">
        <v>3304</v>
      </c>
      <c r="V1173" s="31" t="s">
        <v>3517</v>
      </c>
    </row>
    <row r="1174" spans="2:22" ht="15.75">
      <c r="B1174" s="13"/>
      <c r="C1174" s="31"/>
      <c r="D1174" s="32"/>
      <c r="E1174" s="32">
        <v>217355</v>
      </c>
      <c r="G1174" s="13" t="s">
        <v>464</v>
      </c>
      <c r="H1174" s="13" t="s">
        <v>465</v>
      </c>
      <c r="I1174" s="13" t="s">
        <v>466</v>
      </c>
      <c r="L1174" s="13" t="s">
        <v>467</v>
      </c>
      <c r="M1174" s="31">
        <v>78749</v>
      </c>
      <c r="N1174" s="40">
        <v>88</v>
      </c>
      <c r="O1174" s="51">
        <v>9</v>
      </c>
      <c r="P1174" s="30">
        <v>37725</v>
      </c>
      <c r="Q1174" s="30">
        <v>37914</v>
      </c>
      <c r="R1174" s="31" t="s">
        <v>596</v>
      </c>
      <c r="S1174" s="31" t="s">
        <v>468</v>
      </c>
      <c r="T1174" s="31" t="s">
        <v>469</v>
      </c>
      <c r="U1174" s="31" t="s">
        <v>3304</v>
      </c>
      <c r="V1174" s="31" t="s">
        <v>470</v>
      </c>
    </row>
    <row r="1175" spans="2:22" ht="15.75">
      <c r="B1175" s="13"/>
      <c r="C1175" s="31"/>
      <c r="D1175" s="32"/>
      <c r="E1175" s="32">
        <v>172515</v>
      </c>
      <c r="G1175" s="13" t="s">
        <v>1034</v>
      </c>
      <c r="H1175" s="13" t="s">
        <v>1074</v>
      </c>
      <c r="I1175" s="13" t="s">
        <v>3864</v>
      </c>
      <c r="L1175" s="13" t="s">
        <v>3439</v>
      </c>
      <c r="M1175" s="31">
        <v>78705</v>
      </c>
      <c r="N1175" s="40">
        <v>24</v>
      </c>
      <c r="O1175" s="51">
        <v>0.43</v>
      </c>
      <c r="P1175" s="30">
        <v>37001</v>
      </c>
      <c r="Q1175" s="30">
        <v>37166</v>
      </c>
      <c r="R1175" s="31" t="s">
        <v>2024</v>
      </c>
      <c r="S1175" s="31" t="s">
        <v>3440</v>
      </c>
      <c r="T1175" s="31" t="s">
        <v>3441</v>
      </c>
      <c r="U1175" s="31" t="s">
        <v>3304</v>
      </c>
      <c r="V1175" s="31" t="s">
        <v>1082</v>
      </c>
    </row>
    <row r="1176" spans="2:22" ht="15.75">
      <c r="B1176" s="13"/>
      <c r="C1176" s="31"/>
      <c r="D1176" s="32"/>
      <c r="E1176" s="124">
        <v>10550837</v>
      </c>
      <c r="F1176" s="13"/>
      <c r="G1176" s="125" t="s">
        <v>3232</v>
      </c>
      <c r="H1176" s="125" t="s">
        <v>3233</v>
      </c>
      <c r="I1176" s="125" t="s">
        <v>3231</v>
      </c>
      <c r="J1176" s="126">
        <v>3102854</v>
      </c>
      <c r="K1176" s="13"/>
      <c r="M1176" s="126" t="s">
        <v>546</v>
      </c>
      <c r="N1176" s="52">
        <v>34</v>
      </c>
      <c r="O1176" s="130">
        <v>2.58</v>
      </c>
      <c r="P1176" s="127">
        <v>40598</v>
      </c>
      <c r="Q1176" s="13"/>
      <c r="S1176" s="126" t="s">
        <v>3723</v>
      </c>
      <c r="T1176" s="126" t="s">
        <v>3724</v>
      </c>
      <c r="U1176" s="126" t="s">
        <v>554</v>
      </c>
      <c r="V1176" s="31" t="s">
        <v>2556</v>
      </c>
    </row>
    <row r="1177" spans="2:22" ht="15.75">
      <c r="B1177" s="13"/>
      <c r="C1177" s="31"/>
      <c r="D1177" s="32"/>
      <c r="E1177" s="124" t="s">
        <v>5869</v>
      </c>
      <c r="F1177" s="13"/>
      <c r="G1177" s="125" t="s">
        <v>5858</v>
      </c>
      <c r="H1177" s="125" t="s">
        <v>4425</v>
      </c>
      <c r="I1177" s="125" t="s">
        <v>4426</v>
      </c>
      <c r="J1177" s="126">
        <v>3500454</v>
      </c>
      <c r="K1177" s="125"/>
      <c r="M1177" s="126" t="s">
        <v>3923</v>
      </c>
      <c r="N1177" s="31">
        <v>61</v>
      </c>
      <c r="O1177" s="130">
        <v>9.396</v>
      </c>
      <c r="P1177" s="127">
        <v>41043</v>
      </c>
      <c r="Q1177" s="127">
        <v>41501</v>
      </c>
      <c r="R1177" s="31" t="s">
        <v>1871</v>
      </c>
      <c r="S1177" s="126" t="s">
        <v>4450</v>
      </c>
      <c r="T1177" s="126" t="s">
        <v>2329</v>
      </c>
      <c r="U1177" s="31" t="s">
        <v>906</v>
      </c>
      <c r="V1177" s="31" t="s">
        <v>4464</v>
      </c>
    </row>
    <row r="1178" spans="3:22" ht="15.75">
      <c r="C1178" s="31"/>
      <c r="D1178" s="32"/>
      <c r="E1178" s="153">
        <v>11421182</v>
      </c>
      <c r="F1178" s="154"/>
      <c r="G1178" s="155" t="s">
        <v>5512</v>
      </c>
      <c r="H1178" s="155" t="s">
        <v>5513</v>
      </c>
      <c r="I1178" s="155" t="s">
        <v>4927</v>
      </c>
      <c r="J1178" s="156">
        <v>3500453</v>
      </c>
      <c r="K1178" s="154"/>
      <c r="L1178" s="154"/>
      <c r="M1178" s="156" t="s">
        <v>3923</v>
      </c>
      <c r="N1178" s="156">
        <v>88</v>
      </c>
      <c r="O1178" s="160">
        <v>6.72</v>
      </c>
      <c r="P1178" s="158">
        <v>42271</v>
      </c>
      <c r="Q1178" s="154"/>
      <c r="R1178" s="156" t="s">
        <v>1871</v>
      </c>
      <c r="S1178" s="156" t="s">
        <v>5163</v>
      </c>
      <c r="T1178" s="156" t="s">
        <v>119</v>
      </c>
      <c r="U1178" s="156" t="s">
        <v>5521</v>
      </c>
      <c r="V1178" s="157" t="s">
        <v>5568</v>
      </c>
    </row>
    <row r="1179" spans="2:22" ht="15.75">
      <c r="B1179" s="13"/>
      <c r="C1179" s="31"/>
      <c r="D1179" s="32"/>
      <c r="E1179" s="124">
        <v>10566300</v>
      </c>
      <c r="F1179" s="13"/>
      <c r="G1179" s="125" t="s">
        <v>3109</v>
      </c>
      <c r="H1179" s="125" t="s">
        <v>3470</v>
      </c>
      <c r="I1179" s="125" t="s">
        <v>3247</v>
      </c>
      <c r="J1179" s="126">
        <v>243386</v>
      </c>
      <c r="K1179" s="13"/>
      <c r="M1179" s="126" t="s">
        <v>3923</v>
      </c>
      <c r="N1179" s="31">
        <v>61</v>
      </c>
      <c r="O1179" s="130">
        <v>9.396</v>
      </c>
      <c r="P1179" s="127">
        <v>40631</v>
      </c>
      <c r="Q1179" s="13"/>
      <c r="R1179" s="31" t="s">
        <v>3720</v>
      </c>
      <c r="S1179" s="125" t="s">
        <v>3471</v>
      </c>
      <c r="T1179" s="126" t="s">
        <v>2690</v>
      </c>
      <c r="U1179" s="126" t="s">
        <v>554</v>
      </c>
      <c r="V1179" s="31" t="s">
        <v>2556</v>
      </c>
    </row>
    <row r="1180" spans="1:22" ht="15.75">
      <c r="A1180" s="124"/>
      <c r="B1180" s="13"/>
      <c r="C1180" s="125"/>
      <c r="D1180" s="32"/>
      <c r="E1180" s="124">
        <v>11607481</v>
      </c>
      <c r="F1180" s="125"/>
      <c r="G1180" s="125" t="s">
        <v>5963</v>
      </c>
      <c r="H1180" s="125" t="s">
        <v>5964</v>
      </c>
      <c r="I1180" s="125" t="s">
        <v>5965</v>
      </c>
      <c r="J1180" s="126">
        <v>1163397</v>
      </c>
      <c r="K1180" s="13"/>
      <c r="M1180" s="126" t="s">
        <v>4041</v>
      </c>
      <c r="N1180" s="52">
        <v>350</v>
      </c>
      <c r="O1180" s="126">
        <v>19.96</v>
      </c>
      <c r="P1180" s="127">
        <v>42641</v>
      </c>
      <c r="R1180" s="31"/>
      <c r="S1180" s="126" t="s">
        <v>5171</v>
      </c>
      <c r="T1180" s="126" t="s">
        <v>5153</v>
      </c>
      <c r="U1180" s="126" t="s">
        <v>907</v>
      </c>
      <c r="V1180" s="126" t="s">
        <v>5992</v>
      </c>
    </row>
    <row r="1181" spans="2:22" ht="15.75">
      <c r="B1181" s="13"/>
      <c r="C1181" s="31"/>
      <c r="D1181" s="32"/>
      <c r="G1181" s="13" t="s">
        <v>763</v>
      </c>
      <c r="H1181" s="13" t="s">
        <v>4122</v>
      </c>
      <c r="I1181" s="13" t="s">
        <v>764</v>
      </c>
      <c r="L1181" s="13" t="s">
        <v>1066</v>
      </c>
      <c r="M1181" s="31">
        <v>78759</v>
      </c>
      <c r="N1181" s="40">
        <v>42</v>
      </c>
      <c r="O1181" s="51">
        <v>3.049999952316284</v>
      </c>
      <c r="P1181" s="30">
        <v>36000</v>
      </c>
      <c r="Q1181" s="30">
        <v>36174</v>
      </c>
      <c r="R1181" s="30"/>
      <c r="S1181" s="31" t="s">
        <v>4123</v>
      </c>
      <c r="T1181" s="31" t="s">
        <v>4124</v>
      </c>
      <c r="U1181" s="31" t="s">
        <v>3304</v>
      </c>
      <c r="V1181" s="31" t="s">
        <v>3531</v>
      </c>
    </row>
    <row r="1182" spans="2:22" ht="15.75">
      <c r="B1182" s="13"/>
      <c r="C1182" s="31"/>
      <c r="D1182" s="32"/>
      <c r="E1182" s="32">
        <v>205466</v>
      </c>
      <c r="G1182" s="13" t="s">
        <v>1916</v>
      </c>
      <c r="H1182" s="13" t="s">
        <v>4370</v>
      </c>
      <c r="I1182" s="13" t="s">
        <v>4029</v>
      </c>
      <c r="J1182" s="31">
        <v>1163435</v>
      </c>
      <c r="L1182" s="13" t="s">
        <v>1917</v>
      </c>
      <c r="M1182" s="31">
        <v>78753</v>
      </c>
      <c r="N1182" s="31">
        <v>260</v>
      </c>
      <c r="O1182" s="51">
        <v>14.492</v>
      </c>
      <c r="P1182" s="30">
        <v>37417</v>
      </c>
      <c r="Q1182" s="30">
        <v>37599</v>
      </c>
      <c r="R1182" s="31" t="s">
        <v>4328</v>
      </c>
      <c r="S1182" s="31" t="s">
        <v>592</v>
      </c>
      <c r="T1182" s="31" t="s">
        <v>593</v>
      </c>
      <c r="U1182" s="31" t="s">
        <v>3304</v>
      </c>
      <c r="V1182" s="31" t="s">
        <v>2301</v>
      </c>
    </row>
    <row r="1183" spans="2:22" ht="15.75">
      <c r="B1183" s="13"/>
      <c r="C1183" s="31"/>
      <c r="D1183" s="32"/>
      <c r="E1183" s="124">
        <v>11035158</v>
      </c>
      <c r="F1183" s="13"/>
      <c r="G1183" s="125" t="s">
        <v>4827</v>
      </c>
      <c r="H1183" s="125" t="s">
        <v>4875</v>
      </c>
      <c r="I1183" s="125" t="s">
        <v>4874</v>
      </c>
      <c r="J1183" s="126">
        <v>834632</v>
      </c>
      <c r="K1183" s="125"/>
      <c r="M1183" s="126" t="s">
        <v>4535</v>
      </c>
      <c r="N1183" s="31">
        <v>50</v>
      </c>
      <c r="O1183" s="130">
        <v>10.68</v>
      </c>
      <c r="P1183" s="127">
        <v>41565</v>
      </c>
      <c r="Q1183" s="127">
        <v>41918</v>
      </c>
      <c r="R1183" s="126" t="s">
        <v>4587</v>
      </c>
      <c r="S1183" s="126" t="s">
        <v>4588</v>
      </c>
      <c r="T1183" s="126" t="s">
        <v>114</v>
      </c>
      <c r="U1183" s="31" t="s">
        <v>906</v>
      </c>
      <c r="V1183" s="31" t="s">
        <v>4919</v>
      </c>
    </row>
    <row r="1184" spans="2:22" ht="15.75">
      <c r="B1184" s="13"/>
      <c r="C1184" s="31"/>
      <c r="D1184" s="32"/>
      <c r="E1184" s="124">
        <v>10848708</v>
      </c>
      <c r="F1184" s="13"/>
      <c r="G1184" s="125" t="s">
        <v>4534</v>
      </c>
      <c r="H1184" s="125" t="s">
        <v>4532</v>
      </c>
      <c r="I1184" s="125" t="s">
        <v>4533</v>
      </c>
      <c r="J1184" s="126">
        <v>834632</v>
      </c>
      <c r="K1184" s="13"/>
      <c r="M1184" s="126" t="s">
        <v>4535</v>
      </c>
      <c r="N1184" s="31">
        <v>50</v>
      </c>
      <c r="O1184" s="130">
        <v>10.68</v>
      </c>
      <c r="P1184" s="127">
        <v>41207</v>
      </c>
      <c r="R1184" s="31" t="s">
        <v>4587</v>
      </c>
      <c r="S1184" s="126" t="s">
        <v>4588</v>
      </c>
      <c r="T1184" s="126" t="s">
        <v>114</v>
      </c>
      <c r="U1184" s="31" t="s">
        <v>2754</v>
      </c>
      <c r="V1184" s="31" t="s">
        <v>4636</v>
      </c>
    </row>
    <row r="1185" spans="2:22" ht="15.75">
      <c r="B1185" s="13"/>
      <c r="C1185" s="31"/>
      <c r="D1185" s="32"/>
      <c r="E1185" s="153">
        <v>10893477</v>
      </c>
      <c r="F1185" s="154"/>
      <c r="G1185" s="155" t="s">
        <v>4662</v>
      </c>
      <c r="H1185" s="155" t="s">
        <v>5381</v>
      </c>
      <c r="I1185" s="155" t="s">
        <v>4661</v>
      </c>
      <c r="J1185" s="156">
        <v>5062236</v>
      </c>
      <c r="K1185" s="154"/>
      <c r="L1185" s="154"/>
      <c r="M1185" s="156" t="s">
        <v>3926</v>
      </c>
      <c r="N1185" s="159">
        <v>340</v>
      </c>
      <c r="O1185" s="160">
        <v>19.5</v>
      </c>
      <c r="P1185" s="158">
        <v>41311</v>
      </c>
      <c r="Q1185" s="158">
        <v>41540</v>
      </c>
      <c r="R1185" s="156" t="s">
        <v>259</v>
      </c>
      <c r="S1185" s="156" t="s">
        <v>4694</v>
      </c>
      <c r="T1185" s="156" t="s">
        <v>2223</v>
      </c>
      <c r="U1185" s="31" t="s">
        <v>3304</v>
      </c>
      <c r="V1185" s="157" t="s">
        <v>4707</v>
      </c>
    </row>
    <row r="1186" spans="2:22" ht="15.75">
      <c r="B1186" s="13"/>
      <c r="C1186" s="31"/>
      <c r="D1186" s="32"/>
      <c r="E1186" s="58">
        <v>229075</v>
      </c>
      <c r="G1186" s="54" t="s">
        <v>1196</v>
      </c>
      <c r="H1186" s="13" t="s">
        <v>168</v>
      </c>
      <c r="I1186" s="13" t="s">
        <v>1197</v>
      </c>
      <c r="L1186" s="54" t="s">
        <v>1198</v>
      </c>
      <c r="M1186" s="31">
        <v>78705</v>
      </c>
      <c r="N1186" s="31">
        <v>8</v>
      </c>
      <c r="O1186" s="51">
        <v>0.229</v>
      </c>
      <c r="P1186" s="57">
        <v>38015</v>
      </c>
      <c r="Q1186" s="57">
        <v>38223</v>
      </c>
      <c r="R1186" s="31" t="s">
        <v>2024</v>
      </c>
      <c r="S1186" s="31" t="s">
        <v>1199</v>
      </c>
      <c r="T1186" s="31" t="s">
        <v>1200</v>
      </c>
      <c r="U1186" s="31" t="s">
        <v>3304</v>
      </c>
      <c r="V1186" s="31" t="s">
        <v>2648</v>
      </c>
    </row>
    <row r="1187" spans="2:22" ht="15.75">
      <c r="B1187" s="31"/>
      <c r="C1187" s="31"/>
      <c r="D1187" s="32"/>
      <c r="E1187" s="32">
        <v>176564</v>
      </c>
      <c r="G1187" s="13" t="s">
        <v>3822</v>
      </c>
      <c r="H1187" s="13" t="s">
        <v>2171</v>
      </c>
      <c r="I1187" s="13" t="s">
        <v>1041</v>
      </c>
      <c r="L1187" s="13" t="s">
        <v>3823</v>
      </c>
      <c r="M1187" s="31">
        <v>78705</v>
      </c>
      <c r="N1187" s="40">
        <v>8</v>
      </c>
      <c r="O1187" s="51">
        <v>0.386</v>
      </c>
      <c r="P1187" s="30">
        <v>37098</v>
      </c>
      <c r="Q1187" s="30">
        <v>37258</v>
      </c>
      <c r="R1187" s="31" t="s">
        <v>4338</v>
      </c>
      <c r="S1187" s="31" t="s">
        <v>3824</v>
      </c>
      <c r="T1187" s="31" t="s">
        <v>1121</v>
      </c>
      <c r="U1187" s="31" t="s">
        <v>3304</v>
      </c>
      <c r="V1187" s="31" t="s">
        <v>3002</v>
      </c>
    </row>
    <row r="1188" spans="2:22" ht="15.75">
      <c r="B1188" s="13"/>
      <c r="C1188" s="31"/>
      <c r="D1188" s="32"/>
      <c r="E1188" s="106">
        <v>173793</v>
      </c>
      <c r="G1188" s="13" t="s">
        <v>1052</v>
      </c>
      <c r="H1188" s="13" t="s">
        <v>1054</v>
      </c>
      <c r="I1188" s="13" t="s">
        <v>1055</v>
      </c>
      <c r="L1188" s="13" t="s">
        <v>1053</v>
      </c>
      <c r="M1188" s="31">
        <v>78750</v>
      </c>
      <c r="N1188" s="40">
        <v>39</v>
      </c>
      <c r="O1188" s="51">
        <v>7.96</v>
      </c>
      <c r="P1188" s="30">
        <v>37042</v>
      </c>
      <c r="Q1188" s="30">
        <v>37502</v>
      </c>
      <c r="R1188" s="31" t="s">
        <v>2024</v>
      </c>
      <c r="S1188" s="31" t="s">
        <v>1056</v>
      </c>
      <c r="T1188" s="31" t="s">
        <v>1057</v>
      </c>
      <c r="U1188" s="31" t="s">
        <v>3304</v>
      </c>
      <c r="V1188" s="31" t="s">
        <v>1082</v>
      </c>
    </row>
    <row r="1189" spans="2:22" ht="15.75">
      <c r="B1189" s="13"/>
      <c r="C1189" s="31"/>
      <c r="D1189" s="32"/>
      <c r="E1189" s="153" t="s">
        <v>5839</v>
      </c>
      <c r="F1189" s="154"/>
      <c r="G1189" s="155" t="s">
        <v>5802</v>
      </c>
      <c r="H1189" s="155" t="s">
        <v>5838</v>
      </c>
      <c r="I1189" s="155" t="s">
        <v>5395</v>
      </c>
      <c r="J1189" s="156">
        <v>3076896</v>
      </c>
      <c r="K1189" s="154"/>
      <c r="L1189" s="154"/>
      <c r="M1189" s="156" t="s">
        <v>4074</v>
      </c>
      <c r="N1189" s="157">
        <v>72</v>
      </c>
      <c r="O1189" s="160">
        <v>2.04</v>
      </c>
      <c r="P1189" s="158">
        <v>42095</v>
      </c>
      <c r="Q1189" s="154"/>
      <c r="R1189" s="157" t="s">
        <v>4076</v>
      </c>
      <c r="S1189" s="156" t="s">
        <v>5434</v>
      </c>
      <c r="T1189" s="156" t="s">
        <v>119</v>
      </c>
      <c r="U1189" s="156" t="s">
        <v>5521</v>
      </c>
      <c r="V1189" s="164" t="s">
        <v>5462</v>
      </c>
    </row>
    <row r="1190" spans="2:22" ht="15.75">
      <c r="B1190" s="13"/>
      <c r="C1190" s="31"/>
      <c r="D1190" s="32"/>
      <c r="E1190" s="124">
        <v>10874001</v>
      </c>
      <c r="F1190" s="13"/>
      <c r="G1190" s="125" t="s">
        <v>4557</v>
      </c>
      <c r="H1190" s="125" t="s">
        <v>4555</v>
      </c>
      <c r="I1190" s="125" t="s">
        <v>4556</v>
      </c>
      <c r="J1190" s="126">
        <v>100541</v>
      </c>
      <c r="K1190" s="13"/>
      <c r="M1190" s="126" t="s">
        <v>4283</v>
      </c>
      <c r="N1190" s="31">
        <v>252</v>
      </c>
      <c r="O1190" s="130">
        <v>27.43</v>
      </c>
      <c r="P1190" s="127">
        <v>41263</v>
      </c>
      <c r="Q1190" s="127">
        <v>41631</v>
      </c>
      <c r="R1190" s="31" t="s">
        <v>1871</v>
      </c>
      <c r="S1190" s="126" t="s">
        <v>4606</v>
      </c>
      <c r="T1190" s="126" t="s">
        <v>4605</v>
      </c>
      <c r="U1190" s="31" t="s">
        <v>3304</v>
      </c>
      <c r="V1190" s="31" t="s">
        <v>4636</v>
      </c>
    </row>
    <row r="1191" spans="1:22" ht="15.75">
      <c r="A1191" s="124"/>
      <c r="B1191" s="13"/>
      <c r="D1191" s="32"/>
      <c r="E1191" s="124">
        <v>11206202</v>
      </c>
      <c r="F1191" s="13"/>
      <c r="G1191" s="125" t="s">
        <v>5105</v>
      </c>
      <c r="H1191" s="125" t="s">
        <v>5156</v>
      </c>
      <c r="I1191" s="125" t="s">
        <v>5104</v>
      </c>
      <c r="J1191" s="126">
        <v>100535</v>
      </c>
      <c r="K1191" s="13"/>
      <c r="M1191" s="126" t="s">
        <v>4283</v>
      </c>
      <c r="N1191" s="52">
        <v>40</v>
      </c>
      <c r="O1191" s="130">
        <v>1.27</v>
      </c>
      <c r="P1191" s="127">
        <v>41877</v>
      </c>
      <c r="Q1191" s="125"/>
      <c r="R1191" s="52"/>
      <c r="S1191" s="126" t="s">
        <v>5157</v>
      </c>
      <c r="T1191" s="126" t="s">
        <v>5151</v>
      </c>
      <c r="U1191" s="126" t="s">
        <v>554</v>
      </c>
      <c r="V1191" s="157" t="s">
        <v>5188</v>
      </c>
    </row>
    <row r="1192" spans="2:22" ht="15.75">
      <c r="B1192" s="13"/>
      <c r="C1192" s="31"/>
      <c r="D1192" s="32"/>
      <c r="E1192" s="58">
        <v>289632</v>
      </c>
      <c r="G1192" s="54" t="s">
        <v>923</v>
      </c>
      <c r="H1192" s="54" t="s">
        <v>7</v>
      </c>
      <c r="I1192" s="54" t="s">
        <v>924</v>
      </c>
      <c r="J1192" s="91">
        <v>129580</v>
      </c>
      <c r="K1192" s="91"/>
      <c r="L1192" s="54" t="s">
        <v>924</v>
      </c>
      <c r="M1192" s="31">
        <v>78702</v>
      </c>
      <c r="N1192" s="91">
        <v>29</v>
      </c>
      <c r="O1192" s="98">
        <v>0.998</v>
      </c>
      <c r="P1192" s="57">
        <v>38771</v>
      </c>
      <c r="Q1192" s="57">
        <v>38894</v>
      </c>
      <c r="R1192" s="46" t="s">
        <v>596</v>
      </c>
      <c r="S1192" s="92" t="s">
        <v>4108</v>
      </c>
      <c r="T1192" s="31" t="s">
        <v>4109</v>
      </c>
      <c r="U1192" s="31" t="s">
        <v>3304</v>
      </c>
      <c r="V1192" s="31" t="s">
        <v>1948</v>
      </c>
    </row>
    <row r="1193" spans="2:22" ht="15.75">
      <c r="B1193" s="13"/>
      <c r="C1193" s="31"/>
      <c r="D1193" s="32"/>
      <c r="E1193" s="32">
        <v>196124</v>
      </c>
      <c r="G1193" s="13" t="s">
        <v>2831</v>
      </c>
      <c r="H1193" s="13" t="s">
        <v>2086</v>
      </c>
      <c r="I1193" s="13" t="s">
        <v>102</v>
      </c>
      <c r="L1193" s="13" t="s">
        <v>2832</v>
      </c>
      <c r="M1193" s="31">
        <v>78741</v>
      </c>
      <c r="N1193" s="31">
        <v>32</v>
      </c>
      <c r="O1193" s="51">
        <v>1.61</v>
      </c>
      <c r="P1193" s="30">
        <v>37335</v>
      </c>
      <c r="Q1193" s="30">
        <v>37502</v>
      </c>
      <c r="R1193" s="31" t="s">
        <v>4328</v>
      </c>
      <c r="S1193" s="31" t="s">
        <v>2833</v>
      </c>
      <c r="T1193" s="31" t="s">
        <v>2834</v>
      </c>
      <c r="U1193" s="31" t="s">
        <v>3304</v>
      </c>
      <c r="V1193" s="31" t="s">
        <v>2300</v>
      </c>
    </row>
    <row r="1194" spans="2:22" ht="15.75">
      <c r="B1194" s="13"/>
      <c r="C1194" s="31"/>
      <c r="D1194" s="32"/>
      <c r="G1194" s="13" t="s">
        <v>4125</v>
      </c>
      <c r="H1194" s="13" t="s">
        <v>4126</v>
      </c>
      <c r="I1194" s="13" t="s">
        <v>4127</v>
      </c>
      <c r="L1194" s="13" t="s">
        <v>1067</v>
      </c>
      <c r="M1194" s="31">
        <v>78753</v>
      </c>
      <c r="N1194" s="40">
        <v>360</v>
      </c>
      <c r="O1194" s="51">
        <v>19.78</v>
      </c>
      <c r="P1194" s="30">
        <v>34570</v>
      </c>
      <c r="Q1194" s="30">
        <v>34845</v>
      </c>
      <c r="R1194" s="30"/>
      <c r="S1194" s="31" t="s">
        <v>3490</v>
      </c>
      <c r="T1194" s="31" t="s">
        <v>3491</v>
      </c>
      <c r="U1194" s="31" t="s">
        <v>3304</v>
      </c>
      <c r="V1194" s="31" t="s">
        <v>3515</v>
      </c>
    </row>
    <row r="1195" spans="2:22" ht="15.75">
      <c r="B1195" s="13"/>
      <c r="C1195" s="31"/>
      <c r="D1195" s="32"/>
      <c r="G1195" s="13" t="s">
        <v>3492</v>
      </c>
      <c r="H1195" s="13" t="s">
        <v>1996</v>
      </c>
      <c r="I1195" s="13" t="s">
        <v>1114</v>
      </c>
      <c r="L1195" s="13" t="s">
        <v>1068</v>
      </c>
      <c r="M1195" s="31">
        <v>78748</v>
      </c>
      <c r="N1195" s="40">
        <v>240</v>
      </c>
      <c r="O1195" s="51">
        <v>18.2</v>
      </c>
      <c r="P1195" s="30">
        <v>35194</v>
      </c>
      <c r="Q1195" s="30">
        <v>35592</v>
      </c>
      <c r="R1195" s="30"/>
      <c r="S1195" s="31" t="s">
        <v>3493</v>
      </c>
      <c r="T1195" s="31" t="s">
        <v>3494</v>
      </c>
      <c r="U1195" s="31" t="s">
        <v>3304</v>
      </c>
      <c r="V1195" s="31" t="s">
        <v>3522</v>
      </c>
    </row>
    <row r="1196" spans="2:22" ht="15.75">
      <c r="B1196" s="13"/>
      <c r="G1196" s="13" t="s">
        <v>3495</v>
      </c>
      <c r="H1196" s="13" t="s">
        <v>3496</v>
      </c>
      <c r="I1196" s="13" t="s">
        <v>3497</v>
      </c>
      <c r="L1196" s="13" t="s">
        <v>1069</v>
      </c>
      <c r="M1196" s="31">
        <v>78753</v>
      </c>
      <c r="N1196" s="40">
        <v>228</v>
      </c>
      <c r="O1196" s="51">
        <v>23.9</v>
      </c>
      <c r="P1196" s="30">
        <v>34897</v>
      </c>
      <c r="Q1196" s="30">
        <v>35125</v>
      </c>
      <c r="R1196" s="30"/>
      <c r="S1196" s="31" t="s">
        <v>1631</v>
      </c>
      <c r="T1196" s="31" t="s">
        <v>553</v>
      </c>
      <c r="U1196" s="31" t="s">
        <v>3304</v>
      </c>
      <c r="V1196" s="31" t="s">
        <v>3519</v>
      </c>
    </row>
    <row r="1197" spans="2:22" ht="15.75">
      <c r="B1197" s="13"/>
      <c r="E1197" s="161" t="s">
        <v>494</v>
      </c>
      <c r="F1197" s="157"/>
      <c r="G1197" s="154" t="s">
        <v>1902</v>
      </c>
      <c r="H1197" s="154" t="s">
        <v>3000</v>
      </c>
      <c r="I1197" s="154" t="s">
        <v>3865</v>
      </c>
      <c r="J1197" s="157">
        <v>3040283</v>
      </c>
      <c r="K1197" s="157"/>
      <c r="L1197" s="154" t="s">
        <v>3442</v>
      </c>
      <c r="M1197" s="157">
        <v>78745</v>
      </c>
      <c r="N1197" s="167">
        <v>32</v>
      </c>
      <c r="O1197" s="163">
        <v>4.11</v>
      </c>
      <c r="P1197" s="168">
        <v>36964</v>
      </c>
      <c r="Q1197" s="168">
        <v>38950</v>
      </c>
      <c r="R1197" s="157" t="s">
        <v>3443</v>
      </c>
      <c r="S1197" s="157" t="s">
        <v>385</v>
      </c>
      <c r="T1197" s="157" t="s">
        <v>1998</v>
      </c>
      <c r="U1197" s="157" t="s">
        <v>3304</v>
      </c>
      <c r="V1197" s="157" t="s">
        <v>1081</v>
      </c>
    </row>
    <row r="1198" spans="2:22" ht="15.75">
      <c r="B1198" s="13"/>
      <c r="E1198" s="124">
        <v>11067906</v>
      </c>
      <c r="F1198" s="13"/>
      <c r="G1198" s="125" t="s">
        <v>4864</v>
      </c>
      <c r="H1198" s="125" t="s">
        <v>4863</v>
      </c>
      <c r="I1198" s="125" t="s">
        <v>4865</v>
      </c>
      <c r="J1198" s="126">
        <v>3432303</v>
      </c>
      <c r="K1198" s="125"/>
      <c r="M1198" s="126" t="s">
        <v>34</v>
      </c>
      <c r="N1198" s="31">
        <v>120</v>
      </c>
      <c r="O1198" s="130">
        <v>11.126</v>
      </c>
      <c r="P1198" s="127">
        <v>41631</v>
      </c>
      <c r="Q1198" s="127">
        <v>41935</v>
      </c>
      <c r="R1198" s="31" t="s">
        <v>1871</v>
      </c>
      <c r="S1198" s="126" t="s">
        <v>4911</v>
      </c>
      <c r="T1198" s="126" t="s">
        <v>4910</v>
      </c>
      <c r="U1198" s="92" t="s">
        <v>906</v>
      </c>
      <c r="V1198" s="31" t="s">
        <v>4919</v>
      </c>
    </row>
    <row r="1199" spans="2:22" ht="15.75">
      <c r="B1199" s="13"/>
      <c r="E1199" s="124">
        <v>11563186</v>
      </c>
      <c r="G1199" s="125" t="s">
        <v>5941</v>
      </c>
      <c r="H1199" s="125" t="s">
        <v>5942</v>
      </c>
      <c r="I1199" s="125" t="s">
        <v>5943</v>
      </c>
      <c r="J1199" s="126">
        <v>239930</v>
      </c>
      <c r="K1199" s="13"/>
      <c r="M1199" s="126" t="s">
        <v>4073</v>
      </c>
      <c r="N1199" s="31">
        <v>3</v>
      </c>
      <c r="O1199" s="130">
        <v>0.17</v>
      </c>
      <c r="P1199" s="127">
        <v>42563</v>
      </c>
      <c r="Q1199" s="13"/>
      <c r="R1199" s="31" t="s">
        <v>1871</v>
      </c>
      <c r="S1199" s="126" t="s">
        <v>5944</v>
      </c>
      <c r="T1199" s="126" t="s">
        <v>5152</v>
      </c>
      <c r="U1199" s="126" t="s">
        <v>907</v>
      </c>
      <c r="V1199" s="31" t="s">
        <v>5992</v>
      </c>
    </row>
    <row r="1200" spans="2:22" ht="15.75">
      <c r="B1200" s="13"/>
      <c r="E1200" s="32">
        <v>10086589</v>
      </c>
      <c r="G1200" s="13" t="s">
        <v>2772</v>
      </c>
      <c r="H1200" s="13" t="s">
        <v>2773</v>
      </c>
      <c r="I1200" s="13" t="s">
        <v>2774</v>
      </c>
      <c r="J1200" s="31">
        <v>3279328</v>
      </c>
      <c r="L1200" s="57"/>
      <c r="M1200" s="31" t="s">
        <v>2775</v>
      </c>
      <c r="N1200" s="31">
        <v>20</v>
      </c>
      <c r="O1200" s="51">
        <v>1.1</v>
      </c>
      <c r="P1200" s="57">
        <v>39386</v>
      </c>
      <c r="Q1200" s="57">
        <v>39609</v>
      </c>
      <c r="R1200" s="92" t="s">
        <v>4328</v>
      </c>
      <c r="S1200" s="92" t="s">
        <v>3980</v>
      </c>
      <c r="T1200" s="31" t="s">
        <v>3981</v>
      </c>
      <c r="U1200" s="92" t="s">
        <v>906</v>
      </c>
      <c r="V1200" s="31" t="s">
        <v>2291</v>
      </c>
    </row>
    <row r="1201" spans="2:22" ht="15.75">
      <c r="B1201" s="13"/>
      <c r="C1201" s="31"/>
      <c r="D1201" s="32"/>
      <c r="E1201" s="58">
        <v>10028757</v>
      </c>
      <c r="G1201" s="54" t="s">
        <v>2597</v>
      </c>
      <c r="H1201" s="54" t="s">
        <v>2598</v>
      </c>
      <c r="I1201" s="54" t="s">
        <v>2599</v>
      </c>
      <c r="J1201" s="91"/>
      <c r="K1201" s="91"/>
      <c r="L1201" s="54" t="s">
        <v>2599</v>
      </c>
      <c r="M1201" s="91">
        <v>78723</v>
      </c>
      <c r="N1201" s="91">
        <v>369</v>
      </c>
      <c r="O1201" s="98">
        <v>28.603</v>
      </c>
      <c r="P1201" s="57">
        <v>39204</v>
      </c>
      <c r="Q1201" s="13"/>
      <c r="R1201" s="92" t="s">
        <v>4328</v>
      </c>
      <c r="S1201" s="92" t="s">
        <v>3792</v>
      </c>
      <c r="T1201" s="31" t="s">
        <v>3793</v>
      </c>
      <c r="U1201" s="92" t="s">
        <v>554</v>
      </c>
      <c r="V1201" s="92" t="s">
        <v>2258</v>
      </c>
    </row>
    <row r="1202" spans="2:22" ht="15.75">
      <c r="B1202" s="13"/>
      <c r="C1202" s="31"/>
      <c r="D1202" s="32"/>
      <c r="E1202" s="124">
        <v>10207010</v>
      </c>
      <c r="F1202" s="13"/>
      <c r="G1202" s="125" t="s">
        <v>4178</v>
      </c>
      <c r="H1202" s="125" t="s">
        <v>4179</v>
      </c>
      <c r="I1202" s="125" t="s">
        <v>2252</v>
      </c>
      <c r="J1202" s="126">
        <v>312440</v>
      </c>
      <c r="K1202" s="125"/>
      <c r="M1202" s="126" t="s">
        <v>4073</v>
      </c>
      <c r="N1202" s="31">
        <v>4</v>
      </c>
      <c r="O1202" s="130">
        <v>0.252</v>
      </c>
      <c r="P1202" s="127">
        <v>39749</v>
      </c>
      <c r="Q1202" s="127">
        <v>40029</v>
      </c>
      <c r="R1202" s="126" t="s">
        <v>1655</v>
      </c>
      <c r="S1202" s="126" t="s">
        <v>2253</v>
      </c>
      <c r="T1202" s="126" t="s">
        <v>2254</v>
      </c>
      <c r="U1202" s="126" t="s">
        <v>906</v>
      </c>
      <c r="V1202" s="31" t="s">
        <v>2255</v>
      </c>
    </row>
    <row r="1203" spans="2:22" ht="15.75">
      <c r="B1203" s="13"/>
      <c r="C1203" s="31"/>
      <c r="D1203" s="32"/>
      <c r="E1203" s="124">
        <v>11192139</v>
      </c>
      <c r="F1203" s="13"/>
      <c r="G1203" s="125" t="s">
        <v>5101</v>
      </c>
      <c r="H1203" s="125" t="s">
        <v>5150</v>
      </c>
      <c r="I1203" s="125" t="s">
        <v>5100</v>
      </c>
      <c r="J1203" s="126">
        <v>352568</v>
      </c>
      <c r="K1203" s="13"/>
      <c r="M1203" s="126" t="s">
        <v>4073</v>
      </c>
      <c r="N1203" s="31">
        <v>4</v>
      </c>
      <c r="O1203" s="130">
        <v>0.18</v>
      </c>
      <c r="P1203" s="127">
        <v>41855</v>
      </c>
      <c r="Q1203" s="127">
        <v>42214</v>
      </c>
      <c r="R1203" s="31" t="s">
        <v>1871</v>
      </c>
      <c r="S1203" s="126" t="s">
        <v>221</v>
      </c>
      <c r="T1203" s="126" t="s">
        <v>220</v>
      </c>
      <c r="U1203" s="126" t="s">
        <v>906</v>
      </c>
      <c r="V1203" s="31" t="s">
        <v>5188</v>
      </c>
    </row>
    <row r="1204" spans="2:22" ht="15.75">
      <c r="B1204" s="13"/>
      <c r="C1204" s="31"/>
      <c r="D1204" s="32"/>
      <c r="E1204" s="32" t="s">
        <v>1786</v>
      </c>
      <c r="G1204" s="125" t="s">
        <v>378</v>
      </c>
      <c r="H1204" s="13" t="s">
        <v>1787</v>
      </c>
      <c r="I1204" s="13" t="s">
        <v>28</v>
      </c>
      <c r="J1204" s="31">
        <v>3329690</v>
      </c>
      <c r="L1204" s="57"/>
      <c r="M1204" s="31" t="s">
        <v>4073</v>
      </c>
      <c r="N1204" s="31">
        <v>4</v>
      </c>
      <c r="O1204" s="51">
        <v>1.1</v>
      </c>
      <c r="P1204" s="112">
        <v>39797</v>
      </c>
      <c r="Q1204" s="13"/>
      <c r="R1204" s="31" t="s">
        <v>4076</v>
      </c>
      <c r="S1204" s="92" t="s">
        <v>1703</v>
      </c>
      <c r="T1204" s="31" t="s">
        <v>3217</v>
      </c>
      <c r="U1204" s="126" t="s">
        <v>554</v>
      </c>
      <c r="V1204" s="31" t="s">
        <v>2291</v>
      </c>
    </row>
    <row r="1205" spans="2:22" ht="15.75">
      <c r="B1205" s="13"/>
      <c r="C1205" s="31"/>
      <c r="D1205" s="32"/>
      <c r="E1205" s="32">
        <v>191629</v>
      </c>
      <c r="G1205" s="13" t="s">
        <v>3541</v>
      </c>
      <c r="H1205" s="13" t="s">
        <v>2319</v>
      </c>
      <c r="I1205" s="13" t="s">
        <v>87</v>
      </c>
      <c r="L1205" s="13" t="s">
        <v>2622</v>
      </c>
      <c r="M1205" s="31">
        <v>78727</v>
      </c>
      <c r="N1205" s="31">
        <v>78</v>
      </c>
      <c r="O1205" s="51">
        <v>8.1</v>
      </c>
      <c r="P1205" s="30">
        <v>37183</v>
      </c>
      <c r="Q1205" s="30">
        <v>37399</v>
      </c>
      <c r="R1205" s="31" t="s">
        <v>2024</v>
      </c>
      <c r="S1205" s="31" t="s">
        <v>4123</v>
      </c>
      <c r="T1205" s="31" t="s">
        <v>4331</v>
      </c>
      <c r="U1205" s="31" t="s">
        <v>3304</v>
      </c>
      <c r="V1205" s="31" t="s">
        <v>4003</v>
      </c>
    </row>
    <row r="1206" spans="2:22" ht="15.75">
      <c r="B1206" s="13"/>
      <c r="C1206" s="31"/>
      <c r="D1206" s="32"/>
      <c r="E1206" s="124">
        <v>11173822</v>
      </c>
      <c r="F1206" s="13"/>
      <c r="G1206" s="125" t="s">
        <v>5040</v>
      </c>
      <c r="H1206" s="125" t="s">
        <v>5087</v>
      </c>
      <c r="I1206" s="125" t="s">
        <v>5039</v>
      </c>
      <c r="J1206" s="126">
        <v>3004</v>
      </c>
      <c r="K1206" s="13"/>
      <c r="M1206" s="31">
        <v>78734</v>
      </c>
      <c r="N1206" s="52">
        <v>40</v>
      </c>
      <c r="O1206" s="130">
        <v>11.69</v>
      </c>
      <c r="P1206" s="127">
        <v>41820</v>
      </c>
      <c r="Q1206" s="125"/>
      <c r="R1206" s="31"/>
      <c r="S1206" s="126" t="s">
        <v>5088</v>
      </c>
      <c r="T1206" s="126" t="s">
        <v>293</v>
      </c>
      <c r="U1206" s="126" t="s">
        <v>554</v>
      </c>
      <c r="V1206" s="31" t="s">
        <v>5091</v>
      </c>
    </row>
    <row r="1207" spans="2:22" ht="15.75">
      <c r="B1207" s="13"/>
      <c r="C1207" s="31"/>
      <c r="D1207" s="32"/>
      <c r="E1207" s="161">
        <v>122348</v>
      </c>
      <c r="F1207" s="157"/>
      <c r="G1207" s="154" t="s">
        <v>3297</v>
      </c>
      <c r="H1207" s="154" t="s">
        <v>2988</v>
      </c>
      <c r="I1207" s="154" t="s">
        <v>2989</v>
      </c>
      <c r="J1207" s="157">
        <v>739088</v>
      </c>
      <c r="K1207" s="157"/>
      <c r="L1207" s="154" t="s">
        <v>1070</v>
      </c>
      <c r="M1207" s="157">
        <v>78745</v>
      </c>
      <c r="N1207" s="167">
        <v>46</v>
      </c>
      <c r="O1207" s="163">
        <v>5.759</v>
      </c>
      <c r="P1207" s="168">
        <v>36593</v>
      </c>
      <c r="Q1207" s="168">
        <v>36767</v>
      </c>
      <c r="R1207" s="168"/>
      <c r="S1207" s="157" t="s">
        <v>818</v>
      </c>
      <c r="T1207" s="157" t="s">
        <v>2990</v>
      </c>
      <c r="U1207" s="157" t="s">
        <v>3304</v>
      </c>
      <c r="V1207" s="157" t="s">
        <v>2968</v>
      </c>
    </row>
    <row r="1208" spans="2:22" ht="15.75">
      <c r="B1208" s="13"/>
      <c r="C1208" s="31"/>
      <c r="D1208" s="32"/>
      <c r="E1208" s="32">
        <v>213860</v>
      </c>
      <c r="G1208" s="13" t="s">
        <v>2914</v>
      </c>
      <c r="H1208" s="13" t="s">
        <v>2915</v>
      </c>
      <c r="I1208" s="13" t="s">
        <v>2916</v>
      </c>
      <c r="L1208" s="13" t="s">
        <v>2949</v>
      </c>
      <c r="M1208" s="31">
        <v>78744</v>
      </c>
      <c r="N1208" s="31">
        <v>240</v>
      </c>
      <c r="O1208" s="51">
        <v>10.2</v>
      </c>
      <c r="P1208" s="103">
        <v>37638</v>
      </c>
      <c r="Q1208" s="103">
        <v>37742</v>
      </c>
      <c r="R1208" s="104" t="s">
        <v>4328</v>
      </c>
      <c r="S1208" s="31" t="s">
        <v>2013</v>
      </c>
      <c r="T1208" s="31" t="s">
        <v>2014</v>
      </c>
      <c r="U1208" s="31" t="s">
        <v>3304</v>
      </c>
      <c r="V1208" s="31" t="s">
        <v>2007</v>
      </c>
    </row>
    <row r="1209" spans="2:22" ht="15.75">
      <c r="B1209" s="13"/>
      <c r="C1209" s="31"/>
      <c r="D1209" s="32"/>
      <c r="E1209" s="59">
        <v>211017</v>
      </c>
      <c r="G1209" s="59" t="s">
        <v>77</v>
      </c>
      <c r="H1209" s="59" t="s">
        <v>1578</v>
      </c>
      <c r="I1209" s="59" t="s">
        <v>1226</v>
      </c>
      <c r="J1209" s="105"/>
      <c r="K1209" s="105"/>
      <c r="L1209" s="59" t="s">
        <v>78</v>
      </c>
      <c r="M1209" s="31">
        <v>78744</v>
      </c>
      <c r="N1209" s="31">
        <v>160</v>
      </c>
      <c r="O1209" s="113">
        <v>16.417</v>
      </c>
      <c r="P1209" s="103">
        <v>37565</v>
      </c>
      <c r="Q1209" s="103">
        <v>37680</v>
      </c>
      <c r="R1209" s="104" t="s">
        <v>742</v>
      </c>
      <c r="S1209" s="31" t="s">
        <v>2013</v>
      </c>
      <c r="T1209" s="31" t="s">
        <v>2014</v>
      </c>
      <c r="U1209" s="31" t="s">
        <v>3304</v>
      </c>
      <c r="V1209" s="31" t="s">
        <v>2008</v>
      </c>
    </row>
    <row r="1210" spans="2:23" ht="15.75">
      <c r="B1210" s="13"/>
      <c r="C1210" s="31"/>
      <c r="D1210" s="32"/>
      <c r="G1210" s="13" t="s">
        <v>1632</v>
      </c>
      <c r="H1210" s="13" t="s">
        <v>1633</v>
      </c>
      <c r="I1210" s="13" t="s">
        <v>1634</v>
      </c>
      <c r="L1210" s="13" t="s">
        <v>1071</v>
      </c>
      <c r="M1210" s="31">
        <v>78728</v>
      </c>
      <c r="N1210" s="40">
        <v>276</v>
      </c>
      <c r="O1210" s="51">
        <v>15.26</v>
      </c>
      <c r="P1210" s="30">
        <v>34810</v>
      </c>
      <c r="Q1210" s="30">
        <v>34928</v>
      </c>
      <c r="R1210" s="30"/>
      <c r="S1210" s="31" t="s">
        <v>1635</v>
      </c>
      <c r="T1210" s="31" t="s">
        <v>1636</v>
      </c>
      <c r="U1210" s="31" t="s">
        <v>3304</v>
      </c>
      <c r="V1210" s="31" t="s">
        <v>3518</v>
      </c>
      <c r="W1210" s="135"/>
    </row>
    <row r="1211" spans="2:22" ht="15.75">
      <c r="B1211" s="13"/>
      <c r="C1211" s="31"/>
      <c r="D1211" s="32"/>
      <c r="E1211" s="32" t="s">
        <v>3736</v>
      </c>
      <c r="G1211" s="13" t="s">
        <v>3243</v>
      </c>
      <c r="H1211" s="13" t="s">
        <v>537</v>
      </c>
      <c r="I1211" s="13" t="s">
        <v>538</v>
      </c>
      <c r="J1211" s="31">
        <v>3302003</v>
      </c>
      <c r="L1211" s="34"/>
      <c r="M1211" s="31" t="s">
        <v>539</v>
      </c>
      <c r="N1211" s="91">
        <v>72</v>
      </c>
      <c r="O1211" s="98">
        <v>1.47</v>
      </c>
      <c r="P1211" s="57">
        <v>39276</v>
      </c>
      <c r="Q1211" s="57">
        <v>39569</v>
      </c>
      <c r="R1211" s="92" t="s">
        <v>1547</v>
      </c>
      <c r="S1211" s="92" t="s">
        <v>1329</v>
      </c>
      <c r="T1211" s="31" t="s">
        <v>1384</v>
      </c>
      <c r="U1211" s="92" t="s">
        <v>2049</v>
      </c>
      <c r="V1211" s="92" t="s">
        <v>4072</v>
      </c>
    </row>
    <row r="1212" spans="2:22" ht="15.75">
      <c r="B1212" s="13"/>
      <c r="C1212" s="31"/>
      <c r="D1212" s="32"/>
      <c r="E1212" s="153">
        <v>10693717</v>
      </c>
      <c r="F1212" s="154"/>
      <c r="G1212" s="155" t="s">
        <v>2911</v>
      </c>
      <c r="H1212" s="155" t="s">
        <v>4704</v>
      </c>
      <c r="I1212" s="155" t="s">
        <v>4617</v>
      </c>
      <c r="J1212" s="156">
        <v>3302003</v>
      </c>
      <c r="K1212" s="155"/>
      <c r="L1212" s="154"/>
      <c r="M1212" s="156" t="s">
        <v>539</v>
      </c>
      <c r="N1212" s="156">
        <v>223</v>
      </c>
      <c r="O1212" s="160">
        <v>1.874</v>
      </c>
      <c r="P1212" s="173">
        <v>40892</v>
      </c>
      <c r="Q1212" s="173">
        <v>41207</v>
      </c>
      <c r="R1212" s="157" t="s">
        <v>4328</v>
      </c>
      <c r="S1212" s="156" t="s">
        <v>4219</v>
      </c>
      <c r="T1212" s="156" t="s">
        <v>2222</v>
      </c>
      <c r="U1212" s="157" t="s">
        <v>3304</v>
      </c>
      <c r="V1212" s="157" t="s">
        <v>656</v>
      </c>
    </row>
    <row r="1213" spans="2:22" ht="16.5" thickBot="1">
      <c r="B1213" s="13"/>
      <c r="C1213" s="31"/>
      <c r="D1213" s="32"/>
      <c r="E1213" s="61" t="s">
        <v>3603</v>
      </c>
      <c r="G1213" s="13" t="s">
        <v>3601</v>
      </c>
      <c r="H1213" s="13" t="s">
        <v>3602</v>
      </c>
      <c r="I1213" s="13" t="s">
        <v>1751</v>
      </c>
      <c r="J1213" s="31">
        <v>3092248</v>
      </c>
      <c r="L1213" s="13" t="s">
        <v>4100</v>
      </c>
      <c r="M1213" s="31">
        <v>78701</v>
      </c>
      <c r="N1213" s="40">
        <v>304</v>
      </c>
      <c r="O1213" s="51">
        <v>2.148</v>
      </c>
      <c r="P1213" s="30">
        <v>37210</v>
      </c>
      <c r="Q1213" s="30">
        <v>37410</v>
      </c>
      <c r="R1213" s="30"/>
      <c r="S1213" s="31" t="s">
        <v>92</v>
      </c>
      <c r="T1213" s="31" t="s">
        <v>3801</v>
      </c>
      <c r="U1213" s="31" t="s">
        <v>3304</v>
      </c>
      <c r="V1213" s="31" t="s">
        <v>1082</v>
      </c>
    </row>
    <row r="1214" spans="2:22" ht="15.75">
      <c r="B1214" s="13"/>
      <c r="C1214" s="31"/>
      <c r="D1214" s="32"/>
      <c r="E1214" s="93"/>
      <c r="F1214" s="94"/>
      <c r="G1214" s="95"/>
      <c r="H1214" s="95"/>
      <c r="I1214" s="95"/>
      <c r="J1214" s="94"/>
      <c r="K1214" s="94"/>
      <c r="L1214" s="95"/>
      <c r="M1214" s="94"/>
      <c r="N1214" s="94"/>
      <c r="O1214" s="116"/>
      <c r="P1214" s="94"/>
      <c r="Q1214" s="94"/>
      <c r="R1214" s="95"/>
      <c r="S1214" s="95"/>
      <c r="T1214" s="94"/>
      <c r="U1214" s="94"/>
      <c r="V1214" s="95"/>
    </row>
    <row r="1215" spans="2:4" ht="15.75">
      <c r="B1215" s="13"/>
      <c r="C1215" s="31"/>
      <c r="D1215" s="32"/>
    </row>
    <row r="1216" spans="2:4" ht="15.75">
      <c r="B1216" s="13"/>
      <c r="C1216" s="31"/>
      <c r="D1216" s="32"/>
    </row>
    <row r="1217" spans="2:4" ht="15.75">
      <c r="B1217" s="13"/>
      <c r="C1217" s="31"/>
      <c r="D1217" s="32"/>
    </row>
    <row r="1218" spans="2:21" ht="15.75">
      <c r="B1218" s="13"/>
      <c r="C1218" s="31"/>
      <c r="D1218" s="32"/>
      <c r="E1218" s="13"/>
      <c r="F1218" s="13"/>
      <c r="J1218" s="13"/>
      <c r="K1218" s="13"/>
      <c r="M1218" s="13"/>
      <c r="N1218" s="13"/>
      <c r="O1218" s="219"/>
      <c r="P1218" s="13"/>
      <c r="Q1218" s="13"/>
      <c r="S1218" s="13"/>
      <c r="T1218" s="13"/>
      <c r="U1218" s="13"/>
    </row>
    <row r="1219" spans="1:21" ht="15.75">
      <c r="A1219" s="124"/>
      <c r="B1219" s="13"/>
      <c r="C1219" s="125"/>
      <c r="D1219" s="32"/>
      <c r="E1219" s="13"/>
      <c r="F1219" s="13"/>
      <c r="J1219" s="13"/>
      <c r="K1219" s="13"/>
      <c r="M1219" s="13"/>
      <c r="N1219" s="13"/>
      <c r="O1219" s="219"/>
      <c r="P1219" s="13"/>
      <c r="Q1219" s="13"/>
      <c r="S1219" s="13"/>
      <c r="T1219" s="13"/>
      <c r="U1219" s="13"/>
    </row>
    <row r="1220" spans="2:21" ht="15.75">
      <c r="B1220" s="13"/>
      <c r="C1220" s="31"/>
      <c r="D1220" s="32"/>
      <c r="E1220" s="13"/>
      <c r="F1220" s="13"/>
      <c r="J1220" s="13"/>
      <c r="K1220" s="13"/>
      <c r="M1220" s="13"/>
      <c r="N1220" s="13"/>
      <c r="O1220" s="219"/>
      <c r="P1220" s="13"/>
      <c r="Q1220" s="13"/>
      <c r="S1220" s="13"/>
      <c r="T1220" s="13"/>
      <c r="U1220" s="13"/>
    </row>
    <row r="1221" spans="2:21" ht="15.75">
      <c r="B1221" s="13"/>
      <c r="C1221" s="31"/>
      <c r="D1221" s="32"/>
      <c r="E1221" s="13"/>
      <c r="F1221" s="13"/>
      <c r="J1221" s="13"/>
      <c r="K1221" s="13"/>
      <c r="M1221" s="13"/>
      <c r="N1221" s="13"/>
      <c r="O1221" s="219"/>
      <c r="P1221" s="13"/>
      <c r="Q1221" s="13"/>
      <c r="S1221" s="13"/>
      <c r="T1221" s="13"/>
      <c r="U1221" s="13"/>
    </row>
    <row r="1222" spans="2:21" ht="15.75">
      <c r="B1222" s="13"/>
      <c r="C1222" s="31"/>
      <c r="D1222" s="32"/>
      <c r="E1222" s="13"/>
      <c r="F1222" s="13"/>
      <c r="J1222" s="13"/>
      <c r="K1222" s="13"/>
      <c r="M1222" s="13"/>
      <c r="N1222" s="13"/>
      <c r="O1222" s="219"/>
      <c r="P1222" s="13"/>
      <c r="Q1222" s="13"/>
      <c r="S1222" s="13"/>
      <c r="T1222" s="13"/>
      <c r="U1222" s="13"/>
    </row>
    <row r="1223" spans="2:21" ht="15.75">
      <c r="B1223" s="13"/>
      <c r="C1223" s="31"/>
      <c r="D1223" s="32"/>
      <c r="E1223" s="13"/>
      <c r="F1223" s="13"/>
      <c r="J1223" s="13"/>
      <c r="K1223" s="13"/>
      <c r="M1223" s="13"/>
      <c r="N1223" s="13"/>
      <c r="O1223" s="219"/>
      <c r="P1223" s="13"/>
      <c r="Q1223" s="13"/>
      <c r="S1223" s="13"/>
      <c r="T1223" s="13"/>
      <c r="U1223" s="13"/>
    </row>
    <row r="1224" spans="2:21" ht="15.75">
      <c r="B1224" s="13"/>
      <c r="C1224" s="31"/>
      <c r="D1224" s="32"/>
      <c r="E1224" s="13"/>
      <c r="F1224" s="13"/>
      <c r="J1224" s="13"/>
      <c r="K1224" s="13"/>
      <c r="M1224" s="13"/>
      <c r="N1224" s="13"/>
      <c r="O1224" s="219"/>
      <c r="P1224" s="13"/>
      <c r="Q1224" s="13"/>
      <c r="S1224" s="13"/>
      <c r="T1224" s="13"/>
      <c r="U1224" s="13"/>
    </row>
    <row r="1225" spans="2:21" ht="15.75">
      <c r="B1225" s="13"/>
      <c r="E1225" s="13"/>
      <c r="F1225" s="13"/>
      <c r="J1225" s="13"/>
      <c r="K1225" s="13"/>
      <c r="M1225" s="13"/>
      <c r="N1225" s="13"/>
      <c r="O1225" s="219"/>
      <c r="P1225" s="13"/>
      <c r="Q1225" s="13"/>
      <c r="S1225" s="13"/>
      <c r="T1225" s="13"/>
      <c r="U1225" s="13"/>
    </row>
    <row r="1226" spans="2:21" ht="15.75">
      <c r="B1226" s="13"/>
      <c r="C1226" s="31"/>
      <c r="D1226" s="32"/>
      <c r="E1226" s="13"/>
      <c r="F1226" s="13"/>
      <c r="J1226" s="13"/>
      <c r="K1226" s="13"/>
      <c r="M1226" s="13"/>
      <c r="N1226" s="13"/>
      <c r="O1226" s="219"/>
      <c r="P1226" s="13"/>
      <c r="Q1226" s="13"/>
      <c r="S1226" s="13"/>
      <c r="T1226" s="13"/>
      <c r="U1226" s="13"/>
    </row>
    <row r="1227" spans="2:21" ht="15.75">
      <c r="B1227" s="13"/>
      <c r="C1227" s="31"/>
      <c r="D1227" s="32"/>
      <c r="E1227" s="13"/>
      <c r="F1227" s="13"/>
      <c r="J1227" s="13"/>
      <c r="K1227" s="13"/>
      <c r="M1227" s="13"/>
      <c r="N1227" s="13"/>
      <c r="O1227" s="219"/>
      <c r="P1227" s="13"/>
      <c r="Q1227" s="13"/>
      <c r="S1227" s="13"/>
      <c r="T1227" s="13"/>
      <c r="U1227" s="13"/>
    </row>
    <row r="1228" spans="2:21" ht="15.75">
      <c r="B1228" s="13"/>
      <c r="C1228" s="31"/>
      <c r="D1228" s="32"/>
      <c r="E1228" s="13"/>
      <c r="F1228" s="13"/>
      <c r="J1228" s="13"/>
      <c r="K1228" s="13"/>
      <c r="M1228" s="13"/>
      <c r="N1228" s="13"/>
      <c r="O1228" s="219"/>
      <c r="P1228" s="13"/>
      <c r="Q1228" s="13"/>
      <c r="S1228" s="13"/>
      <c r="T1228" s="13"/>
      <c r="U1228" s="13"/>
    </row>
    <row r="1229" spans="2:21" ht="15.75">
      <c r="B1229" s="13"/>
      <c r="C1229" s="31"/>
      <c r="D1229" s="32"/>
      <c r="E1229" s="13"/>
      <c r="F1229" s="13"/>
      <c r="J1229" s="13"/>
      <c r="K1229" s="13"/>
      <c r="M1229" s="13"/>
      <c r="N1229" s="13"/>
      <c r="O1229" s="219"/>
      <c r="P1229" s="13"/>
      <c r="Q1229" s="13"/>
      <c r="S1229" s="13"/>
      <c r="T1229" s="13"/>
      <c r="U1229" s="13"/>
    </row>
    <row r="1230" spans="2:21" ht="15.75">
      <c r="B1230" s="13"/>
      <c r="C1230" s="31"/>
      <c r="D1230" s="32"/>
      <c r="E1230" s="13"/>
      <c r="F1230" s="13"/>
      <c r="J1230" s="13"/>
      <c r="K1230" s="13"/>
      <c r="M1230" s="13"/>
      <c r="N1230" s="13"/>
      <c r="O1230" s="219"/>
      <c r="P1230" s="13"/>
      <c r="Q1230" s="13"/>
      <c r="S1230" s="13"/>
      <c r="T1230" s="13"/>
      <c r="U1230" s="13"/>
    </row>
    <row r="1231" spans="2:21" ht="15.75">
      <c r="B1231" s="13"/>
      <c r="C1231" s="31"/>
      <c r="D1231" s="32"/>
      <c r="E1231" s="13"/>
      <c r="F1231" s="13"/>
      <c r="J1231" s="13"/>
      <c r="K1231" s="13"/>
      <c r="M1231" s="13"/>
      <c r="N1231" s="13"/>
      <c r="O1231" s="219"/>
      <c r="P1231" s="13"/>
      <c r="Q1231" s="13"/>
      <c r="S1231" s="13"/>
      <c r="T1231" s="13"/>
      <c r="U1231" s="13"/>
    </row>
    <row r="1232" spans="2:21" ht="15.75">
      <c r="B1232" s="13"/>
      <c r="C1232" s="31"/>
      <c r="D1232" s="32"/>
      <c r="E1232" s="13"/>
      <c r="F1232" s="13"/>
      <c r="J1232" s="13"/>
      <c r="K1232" s="13"/>
      <c r="M1232" s="13"/>
      <c r="N1232" s="13"/>
      <c r="O1232" s="219"/>
      <c r="P1232" s="13"/>
      <c r="Q1232" s="13"/>
      <c r="S1232" s="13"/>
      <c r="T1232" s="13"/>
      <c r="U1232" s="13"/>
    </row>
    <row r="1233" spans="2:21" ht="15.75">
      <c r="B1233" s="13"/>
      <c r="C1233" s="31"/>
      <c r="D1233" s="32"/>
      <c r="E1233" s="13"/>
      <c r="F1233" s="13"/>
      <c r="J1233" s="13"/>
      <c r="K1233" s="13"/>
      <c r="M1233" s="13"/>
      <c r="N1233" s="13"/>
      <c r="O1233" s="219"/>
      <c r="P1233" s="13"/>
      <c r="Q1233" s="13"/>
      <c r="S1233" s="13"/>
      <c r="T1233" s="13"/>
      <c r="U1233" s="13"/>
    </row>
    <row r="1234" spans="2:21" ht="15.75">
      <c r="B1234" s="13"/>
      <c r="C1234" s="31"/>
      <c r="D1234" s="32"/>
      <c r="E1234" s="13"/>
      <c r="F1234" s="13"/>
      <c r="J1234" s="13"/>
      <c r="K1234" s="13"/>
      <c r="M1234" s="13"/>
      <c r="N1234" s="13"/>
      <c r="O1234" s="219"/>
      <c r="P1234" s="13"/>
      <c r="Q1234" s="13"/>
      <c r="S1234" s="13"/>
      <c r="T1234" s="13"/>
      <c r="U1234" s="13"/>
    </row>
    <row r="1235" spans="2:21" ht="15.75">
      <c r="B1235" s="13"/>
      <c r="C1235" s="31"/>
      <c r="D1235" s="32"/>
      <c r="E1235" s="13"/>
      <c r="F1235" s="13"/>
      <c r="J1235" s="13"/>
      <c r="K1235" s="13"/>
      <c r="M1235" s="13"/>
      <c r="N1235" s="13"/>
      <c r="O1235" s="219"/>
      <c r="P1235" s="13"/>
      <c r="Q1235" s="13"/>
      <c r="S1235" s="13"/>
      <c r="T1235" s="13"/>
      <c r="U1235" s="13"/>
    </row>
    <row r="1236" spans="2:21" ht="15.75">
      <c r="B1236" s="13"/>
      <c r="C1236" s="31"/>
      <c r="D1236" s="32"/>
      <c r="E1236" s="13"/>
      <c r="F1236" s="13"/>
      <c r="J1236" s="13"/>
      <c r="K1236" s="13"/>
      <c r="M1236" s="13"/>
      <c r="N1236" s="13"/>
      <c r="O1236" s="219"/>
      <c r="P1236" s="13"/>
      <c r="Q1236" s="13"/>
      <c r="S1236" s="13"/>
      <c r="T1236" s="13"/>
      <c r="U1236" s="13"/>
    </row>
    <row r="1237" spans="2:19" ht="15.75">
      <c r="B1237" s="13"/>
      <c r="C1237" s="31"/>
      <c r="D1237" s="32"/>
      <c r="S1237" s="13"/>
    </row>
    <row r="1238" spans="2:19" ht="15.75">
      <c r="B1238" s="13"/>
      <c r="C1238" s="31"/>
      <c r="D1238" s="32"/>
      <c r="S1238" s="13"/>
    </row>
    <row r="1239" spans="2:4" ht="15.75">
      <c r="B1239" s="13"/>
      <c r="C1239" s="31"/>
      <c r="D1239" s="32"/>
    </row>
    <row r="1240" spans="2:4" ht="15.75">
      <c r="B1240" s="13"/>
      <c r="C1240" s="31"/>
      <c r="D1240" s="32"/>
    </row>
    <row r="1241" spans="2:4" ht="15.75">
      <c r="B1241" s="13"/>
      <c r="C1241" s="31"/>
      <c r="D1241" s="32"/>
    </row>
    <row r="1242" spans="2:4" ht="15.75">
      <c r="B1242" s="13"/>
      <c r="C1242" s="31"/>
      <c r="D1242" s="32"/>
    </row>
    <row r="1243" spans="2:4" ht="15.75">
      <c r="B1243" s="13"/>
      <c r="C1243" s="31"/>
      <c r="D1243" s="32"/>
    </row>
    <row r="1244" spans="2:4" ht="15.75">
      <c r="B1244" s="13"/>
      <c r="C1244" s="31"/>
      <c r="D1244" s="32"/>
    </row>
    <row r="1245" spans="2:4" ht="15.75">
      <c r="B1245" s="13"/>
      <c r="C1245" s="31"/>
      <c r="D1245" s="32"/>
    </row>
    <row r="1246" spans="2:4" ht="15.75">
      <c r="B1246" s="13"/>
      <c r="C1246" s="31"/>
      <c r="D1246" s="32"/>
    </row>
    <row r="1247" spans="2:4" ht="15.75">
      <c r="B1247" s="13"/>
      <c r="C1247" s="31"/>
      <c r="D1247" s="32"/>
    </row>
    <row r="1248" spans="2:4" ht="15.75">
      <c r="B1248" s="13"/>
      <c r="C1248" s="31"/>
      <c r="D1248" s="32"/>
    </row>
    <row r="1249" spans="2:4" ht="15.75">
      <c r="B1249" s="13"/>
      <c r="C1249" s="31"/>
      <c r="D1249" s="32"/>
    </row>
    <row r="1250" spans="2:4" ht="15.75">
      <c r="B1250" s="13"/>
      <c r="C1250" s="31"/>
      <c r="D1250" s="32"/>
    </row>
    <row r="1251" spans="2:4" ht="15.75">
      <c r="B1251" s="13"/>
      <c r="C1251" s="31"/>
      <c r="D1251" s="32"/>
    </row>
    <row r="1252" spans="2:4" ht="15.75">
      <c r="B1252" s="13"/>
      <c r="C1252" s="31"/>
      <c r="D1252" s="32"/>
    </row>
    <row r="1253" spans="2:4" ht="15.75">
      <c r="B1253" s="13"/>
      <c r="C1253" s="31"/>
      <c r="D1253" s="32"/>
    </row>
    <row r="1254" spans="2:4" ht="15.75">
      <c r="B1254" s="13"/>
      <c r="C1254" s="31"/>
      <c r="D1254" s="32"/>
    </row>
    <row r="1255" spans="2:4" ht="15.75">
      <c r="B1255" s="13"/>
      <c r="C1255" s="31"/>
      <c r="D1255" s="32"/>
    </row>
    <row r="1256" spans="2:4" ht="15" customHeight="1">
      <c r="B1256" s="13"/>
      <c r="C1256" s="31"/>
      <c r="D1256" s="32"/>
    </row>
    <row r="1257" spans="2:4" ht="15.75">
      <c r="B1257" s="13"/>
      <c r="C1257" s="31"/>
      <c r="D1257" s="32"/>
    </row>
    <row r="1258" spans="2:4" ht="15.75">
      <c r="B1258" s="13"/>
      <c r="C1258" s="31"/>
      <c r="D1258" s="32"/>
    </row>
    <row r="1259" spans="2:4" ht="15.75">
      <c r="B1259" s="13"/>
      <c r="C1259" s="31"/>
      <c r="D1259" s="32"/>
    </row>
    <row r="1260" spans="2:4" ht="15.75">
      <c r="B1260" s="13"/>
      <c r="C1260" s="31"/>
      <c r="D1260" s="32"/>
    </row>
    <row r="1261" spans="2:4" ht="15.75">
      <c r="B1261" s="13"/>
      <c r="C1261" s="31"/>
      <c r="D1261" s="32"/>
    </row>
    <row r="1262" spans="2:4" ht="15.75">
      <c r="B1262" s="13"/>
      <c r="C1262" s="31"/>
      <c r="D1262" s="32"/>
    </row>
    <row r="1263" spans="2:4" ht="15.75">
      <c r="B1263" s="13"/>
      <c r="C1263" s="31"/>
      <c r="D1263" s="32"/>
    </row>
    <row r="1264" spans="2:4" ht="15.75">
      <c r="B1264" s="13"/>
      <c r="C1264" s="31"/>
      <c r="D1264" s="32"/>
    </row>
    <row r="1265" spans="2:4" ht="15.75">
      <c r="B1265" s="13"/>
      <c r="C1265" s="31"/>
      <c r="D1265" s="32"/>
    </row>
    <row r="1266" spans="2:4" ht="15.75">
      <c r="B1266" s="13"/>
      <c r="C1266" s="31"/>
      <c r="D1266" s="32"/>
    </row>
    <row r="1267" spans="2:4" ht="15.75">
      <c r="B1267" s="13"/>
      <c r="C1267" s="31"/>
      <c r="D1267" s="32"/>
    </row>
    <row r="1268" spans="2:4" ht="15.75">
      <c r="B1268" s="13"/>
      <c r="C1268" s="31"/>
      <c r="D1268" s="32"/>
    </row>
    <row r="1269" spans="2:4" ht="15.75">
      <c r="B1269" s="13"/>
      <c r="C1269" s="31"/>
      <c r="D1269" s="32"/>
    </row>
    <row r="1270" spans="2:4" ht="15.75">
      <c r="B1270" s="13"/>
      <c r="C1270" s="31"/>
      <c r="D1270" s="32"/>
    </row>
    <row r="1271" spans="2:4" ht="21.75" customHeight="1">
      <c r="B1271" s="13"/>
      <c r="C1271" s="31"/>
      <c r="D1271" s="32"/>
    </row>
    <row r="1272" spans="2:4" ht="15.75">
      <c r="B1272" s="13"/>
      <c r="C1272" s="31"/>
      <c r="D1272" s="32"/>
    </row>
    <row r="1273" spans="2:4" ht="15.75">
      <c r="B1273" s="13"/>
      <c r="C1273" s="31"/>
      <c r="D1273" s="32"/>
    </row>
    <row r="1274" spans="2:4" ht="15.75">
      <c r="B1274" s="13"/>
      <c r="C1274" s="31"/>
      <c r="D1274" s="32"/>
    </row>
    <row r="1275" spans="2:4" ht="15.75">
      <c r="B1275" s="13"/>
      <c r="C1275" s="31"/>
      <c r="D1275" s="32"/>
    </row>
    <row r="1276" spans="2:4" ht="15.75">
      <c r="B1276" s="13"/>
      <c r="C1276" s="31"/>
      <c r="D1276" s="32"/>
    </row>
    <row r="1277" spans="2:4" ht="15.75">
      <c r="B1277" s="13"/>
      <c r="C1277" s="31"/>
      <c r="D1277" s="32"/>
    </row>
    <row r="1278" spans="2:4" ht="15.75">
      <c r="B1278" s="13"/>
      <c r="C1278" s="31"/>
      <c r="D1278" s="32"/>
    </row>
    <row r="1279" spans="2:4" ht="15.75">
      <c r="B1279" s="13"/>
      <c r="C1279" s="31"/>
      <c r="D1279" s="32"/>
    </row>
    <row r="1280" spans="2:4" ht="15.75">
      <c r="B1280" s="13"/>
      <c r="C1280" s="31"/>
      <c r="D1280" s="32"/>
    </row>
    <row r="1281" spans="2:4" ht="15.75">
      <c r="B1281" s="13"/>
      <c r="C1281" s="31"/>
      <c r="D1281" s="32"/>
    </row>
    <row r="1282" spans="2:4" ht="15.75">
      <c r="B1282" s="13"/>
      <c r="C1282" s="31"/>
      <c r="D1282" s="32"/>
    </row>
    <row r="1283" spans="2:4" ht="15.75">
      <c r="B1283" s="13"/>
      <c r="C1283" s="31"/>
      <c r="D1283" s="32"/>
    </row>
    <row r="1284" spans="2:4" ht="21.75" customHeight="1">
      <c r="B1284" s="13"/>
      <c r="C1284" s="31"/>
      <c r="D1284" s="32"/>
    </row>
    <row r="1285" spans="2:4" ht="15.75">
      <c r="B1285" s="13"/>
      <c r="C1285" s="31"/>
      <c r="D1285" s="32"/>
    </row>
    <row r="1286" spans="2:4" ht="15.75">
      <c r="B1286" s="13"/>
      <c r="C1286" s="31"/>
      <c r="D1286" s="32"/>
    </row>
    <row r="1287" spans="2:4" ht="15.75">
      <c r="B1287" s="13"/>
      <c r="C1287" s="31"/>
      <c r="D1287" s="32"/>
    </row>
    <row r="1288" spans="2:4" ht="15.75">
      <c r="B1288" s="13"/>
      <c r="C1288" s="31"/>
      <c r="D1288" s="32"/>
    </row>
    <row r="1289" spans="2:4" ht="15.75">
      <c r="B1289" s="13"/>
      <c r="C1289" s="31"/>
      <c r="D1289" s="32"/>
    </row>
    <row r="1290" spans="2:4" ht="15.75">
      <c r="B1290" s="13"/>
      <c r="C1290" s="31"/>
      <c r="D1290" s="32"/>
    </row>
    <row r="1291" spans="2:4" ht="15.75">
      <c r="B1291" s="13"/>
      <c r="C1291" s="31"/>
      <c r="D1291" s="32"/>
    </row>
    <row r="1292" spans="2:4" ht="15.75">
      <c r="B1292" s="13"/>
      <c r="C1292" s="31"/>
      <c r="D1292" s="32"/>
    </row>
    <row r="1293" spans="2:4" ht="15.75">
      <c r="B1293" s="13"/>
      <c r="C1293" s="31"/>
      <c r="D1293" s="32"/>
    </row>
    <row r="1294" spans="2:4" ht="15.75">
      <c r="B1294" s="13"/>
      <c r="C1294" s="31"/>
      <c r="D1294" s="32"/>
    </row>
    <row r="1295" spans="2:4" ht="15.75">
      <c r="B1295" s="13"/>
      <c r="C1295" s="31"/>
      <c r="D1295" s="32"/>
    </row>
    <row r="1296" spans="2:4" ht="15.75">
      <c r="B1296" s="13"/>
      <c r="C1296" s="31"/>
      <c r="D1296" s="32"/>
    </row>
    <row r="1297" spans="2:4" ht="15.75">
      <c r="B1297" s="13"/>
      <c r="C1297" s="31"/>
      <c r="D1297" s="32"/>
    </row>
    <row r="1298" spans="2:4" ht="15.75">
      <c r="B1298" s="13"/>
      <c r="C1298" s="31"/>
      <c r="D1298" s="32"/>
    </row>
    <row r="1299" spans="2:4" ht="15.75">
      <c r="B1299" s="13"/>
      <c r="C1299" s="31"/>
      <c r="D1299" s="32"/>
    </row>
    <row r="1300" spans="2:4" ht="15.75">
      <c r="B1300" s="13"/>
      <c r="C1300" s="31"/>
      <c r="D1300" s="32"/>
    </row>
    <row r="1301" spans="2:4" ht="15.75">
      <c r="B1301" s="13"/>
      <c r="C1301" s="31"/>
      <c r="D1301" s="32"/>
    </row>
    <row r="1302" spans="2:4" ht="15.75">
      <c r="B1302" s="13"/>
      <c r="C1302" s="31"/>
      <c r="D1302" s="32"/>
    </row>
    <row r="1303" spans="2:4" ht="15.75">
      <c r="B1303" s="13"/>
      <c r="C1303" s="31"/>
      <c r="D1303" s="32"/>
    </row>
    <row r="1304" spans="2:4" ht="15.75">
      <c r="B1304" s="13"/>
      <c r="C1304" s="31"/>
      <c r="D1304" s="32"/>
    </row>
    <row r="1305" spans="2:4" ht="15.75">
      <c r="B1305" s="13"/>
      <c r="C1305" s="31"/>
      <c r="D1305" s="32"/>
    </row>
    <row r="1306" spans="2:4" ht="15.75">
      <c r="B1306" s="13"/>
      <c r="C1306" s="31"/>
      <c r="D1306" s="32"/>
    </row>
    <row r="1307" spans="2:4" ht="15.75">
      <c r="B1307" s="13"/>
      <c r="C1307" s="31"/>
      <c r="D1307" s="32"/>
    </row>
    <row r="1308" spans="2:4" ht="15.75">
      <c r="B1308" s="13"/>
      <c r="C1308" s="31"/>
      <c r="D1308" s="32"/>
    </row>
    <row r="1309" spans="2:4" ht="15.75">
      <c r="B1309" s="13"/>
      <c r="C1309" s="31"/>
      <c r="D1309" s="32"/>
    </row>
    <row r="1310" spans="2:4" ht="15.75">
      <c r="B1310" s="13"/>
      <c r="C1310" s="31"/>
      <c r="D1310" s="32"/>
    </row>
    <row r="1311" spans="2:4" ht="15.75">
      <c r="B1311" s="13"/>
      <c r="C1311" s="31"/>
      <c r="D1311" s="32"/>
    </row>
    <row r="1312" spans="2:4" ht="15.75">
      <c r="B1312" s="13"/>
      <c r="C1312" s="31"/>
      <c r="D1312" s="32"/>
    </row>
    <row r="1313" spans="2:4" ht="15.75">
      <c r="B1313" s="13"/>
      <c r="C1313" s="31"/>
      <c r="D1313" s="32"/>
    </row>
    <row r="1314" spans="2:4" ht="15.75">
      <c r="B1314" s="13"/>
      <c r="C1314" s="31"/>
      <c r="D1314" s="32"/>
    </row>
    <row r="1315" spans="2:4" ht="15.75">
      <c r="B1315" s="13"/>
      <c r="C1315" s="31"/>
      <c r="D1315" s="32"/>
    </row>
    <row r="1316" spans="2:4" ht="15.75">
      <c r="B1316" s="13"/>
      <c r="C1316" s="31"/>
      <c r="D1316" s="32"/>
    </row>
    <row r="1317" spans="2:4" ht="15.75">
      <c r="B1317" s="13"/>
      <c r="C1317" s="31"/>
      <c r="D1317" s="32"/>
    </row>
    <row r="1318" spans="2:4" ht="13.5" customHeight="1">
      <c r="B1318" s="13"/>
      <c r="C1318" s="31"/>
      <c r="D1318" s="32"/>
    </row>
    <row r="1319" spans="2:4" ht="15.75">
      <c r="B1319" s="13"/>
      <c r="C1319" s="31"/>
      <c r="D1319" s="32"/>
    </row>
    <row r="1320" spans="2:4" ht="15.75">
      <c r="B1320" s="13"/>
      <c r="C1320" s="31"/>
      <c r="D1320" s="32"/>
    </row>
    <row r="1321" spans="2:4" ht="15.75">
      <c r="B1321" s="13"/>
      <c r="C1321" s="31"/>
      <c r="D1321" s="32"/>
    </row>
    <row r="1322" spans="2:4" ht="15.75">
      <c r="B1322" s="13"/>
      <c r="C1322" s="31"/>
      <c r="D1322" s="32"/>
    </row>
    <row r="1323" spans="2:4" ht="15.75">
      <c r="B1323" s="13"/>
      <c r="C1323" s="31"/>
      <c r="D1323" s="32"/>
    </row>
    <row r="1324" spans="2:4" ht="15.75">
      <c r="B1324" s="13"/>
      <c r="C1324" s="31"/>
      <c r="D1324" s="32"/>
    </row>
    <row r="1325" spans="2:4" ht="15.75">
      <c r="B1325" s="13"/>
      <c r="C1325" s="31"/>
      <c r="D1325" s="32"/>
    </row>
    <row r="1326" spans="2:4" ht="15.75">
      <c r="B1326" s="13"/>
      <c r="C1326" s="31"/>
      <c r="D1326" s="32"/>
    </row>
    <row r="1327" spans="2:4" ht="15.75">
      <c r="B1327" s="13"/>
      <c r="C1327" s="31"/>
      <c r="D1327" s="32"/>
    </row>
    <row r="1328" spans="2:4" ht="15.75">
      <c r="B1328" s="13"/>
      <c r="C1328" s="31"/>
      <c r="D1328" s="32"/>
    </row>
    <row r="1329" spans="2:4" ht="15.75">
      <c r="B1329" s="13"/>
      <c r="C1329" s="31"/>
      <c r="D1329" s="32"/>
    </row>
    <row r="1330" spans="2:4" ht="15.75">
      <c r="B1330" s="13"/>
      <c r="C1330" s="31"/>
      <c r="D1330" s="32"/>
    </row>
    <row r="1331" spans="2:4" ht="15.75">
      <c r="B1331" s="13"/>
      <c r="C1331" s="31"/>
      <c r="D1331" s="32"/>
    </row>
    <row r="1332" spans="2:4" ht="15.75">
      <c r="B1332" s="13"/>
      <c r="C1332" s="31"/>
      <c r="D1332" s="32"/>
    </row>
    <row r="1333" spans="2:4" ht="15.75">
      <c r="B1333" s="13"/>
      <c r="C1333" s="31"/>
      <c r="D1333" s="32"/>
    </row>
    <row r="1334" spans="2:4" ht="15.75">
      <c r="B1334" s="13"/>
      <c r="C1334" s="31"/>
      <c r="D1334" s="32"/>
    </row>
    <row r="1335" spans="2:4" ht="15.75">
      <c r="B1335" s="13"/>
      <c r="C1335" s="31"/>
      <c r="D1335" s="32"/>
    </row>
    <row r="1336" spans="2:4" ht="15.75">
      <c r="B1336" s="13"/>
      <c r="C1336" s="31"/>
      <c r="D1336" s="32"/>
    </row>
    <row r="1337" spans="2:4" ht="15.75">
      <c r="B1337" s="13"/>
      <c r="C1337" s="31"/>
      <c r="D1337" s="32"/>
    </row>
    <row r="1338" spans="2:4" ht="15.75">
      <c r="B1338" s="13"/>
      <c r="C1338" s="31"/>
      <c r="D1338" s="32"/>
    </row>
    <row r="1339" spans="2:4" ht="15.75">
      <c r="B1339" s="13"/>
      <c r="C1339" s="31"/>
      <c r="D1339" s="32"/>
    </row>
    <row r="1340" spans="2:4" ht="15.75">
      <c r="B1340" s="13"/>
      <c r="C1340" s="31"/>
      <c r="D1340" s="32"/>
    </row>
    <row r="1341" spans="2:4" ht="15.75">
      <c r="B1341" s="13"/>
      <c r="C1341" s="31"/>
      <c r="D1341" s="32"/>
    </row>
    <row r="1342" spans="2:4" ht="15.75">
      <c r="B1342" s="13"/>
      <c r="C1342" s="31"/>
      <c r="D1342" s="32"/>
    </row>
    <row r="1343" spans="2:4" ht="15.75">
      <c r="B1343" s="13"/>
      <c r="C1343" s="31"/>
      <c r="D1343" s="32"/>
    </row>
    <row r="1344" spans="2:4" ht="15.75">
      <c r="B1344" s="13"/>
      <c r="C1344" s="31"/>
      <c r="D1344" s="32"/>
    </row>
    <row r="1345" spans="2:4" ht="15.75">
      <c r="B1345" s="13"/>
      <c r="C1345" s="31"/>
      <c r="D1345" s="32"/>
    </row>
    <row r="1346" spans="2:4" ht="15.75">
      <c r="B1346" s="13"/>
      <c r="C1346" s="31"/>
      <c r="D1346" s="32"/>
    </row>
    <row r="1347" spans="2:4" ht="15.75">
      <c r="B1347" s="13"/>
      <c r="C1347" s="31"/>
      <c r="D1347" s="32"/>
    </row>
    <row r="1348" spans="2:4" ht="15.75">
      <c r="B1348" s="13"/>
      <c r="C1348" s="31"/>
      <c r="D1348" s="32"/>
    </row>
    <row r="1349" spans="2:4" ht="15.75">
      <c r="B1349" s="13"/>
      <c r="C1349" s="31"/>
      <c r="D1349" s="32"/>
    </row>
    <row r="1350" spans="2:4" ht="15.75">
      <c r="B1350" s="13"/>
      <c r="C1350" s="31"/>
      <c r="D1350" s="32"/>
    </row>
    <row r="1351" spans="2:4" ht="15.75">
      <c r="B1351" s="13"/>
      <c r="C1351" s="31"/>
      <c r="D1351" s="32"/>
    </row>
    <row r="1352" spans="2:4" ht="15.75">
      <c r="B1352" s="13"/>
      <c r="C1352" s="31"/>
      <c r="D1352" s="32"/>
    </row>
    <row r="1353" spans="2:4" ht="15.75">
      <c r="B1353" s="13"/>
      <c r="C1353" s="31"/>
      <c r="D1353" s="32"/>
    </row>
    <row r="1354" spans="2:4" ht="15.75">
      <c r="B1354" s="13"/>
      <c r="C1354" s="31"/>
      <c r="D1354" s="32"/>
    </row>
    <row r="1355" spans="2:4" ht="15.75">
      <c r="B1355" s="13"/>
      <c r="C1355" s="31"/>
      <c r="D1355" s="32"/>
    </row>
    <row r="1356" spans="2:4" ht="15.75">
      <c r="B1356" s="13"/>
      <c r="C1356" s="31"/>
      <c r="D1356" s="32"/>
    </row>
    <row r="1357" spans="2:4" ht="15.75">
      <c r="B1357" s="13"/>
      <c r="C1357" s="31"/>
      <c r="D1357" s="32"/>
    </row>
    <row r="1358" spans="2:4" ht="15.75">
      <c r="B1358" s="13"/>
      <c r="C1358" s="31"/>
      <c r="D1358" s="32"/>
    </row>
    <row r="1359" spans="2:4" ht="15.75">
      <c r="B1359" s="13"/>
      <c r="C1359" s="31"/>
      <c r="D1359" s="32"/>
    </row>
    <row r="1360" spans="2:4" ht="15.75">
      <c r="B1360" s="13"/>
      <c r="C1360" s="31"/>
      <c r="D1360" s="32"/>
    </row>
    <row r="1361" spans="2:4" ht="15.75">
      <c r="B1361" s="13"/>
      <c r="C1361" s="31"/>
      <c r="D1361" s="32"/>
    </row>
    <row r="1362" spans="2:4" ht="15.75">
      <c r="B1362" s="13"/>
      <c r="C1362" s="31"/>
      <c r="D1362" s="32"/>
    </row>
    <row r="1363" spans="2:4" ht="15.75">
      <c r="B1363" s="13"/>
      <c r="C1363" s="31"/>
      <c r="D1363" s="32"/>
    </row>
    <row r="1364" spans="2:4" ht="15.75">
      <c r="B1364" s="13"/>
      <c r="C1364" s="31"/>
      <c r="D1364" s="32"/>
    </row>
    <row r="1365" spans="2:4" ht="15.75">
      <c r="B1365" s="13"/>
      <c r="C1365" s="31"/>
      <c r="D1365" s="32"/>
    </row>
    <row r="1366" spans="2:4" ht="15.75">
      <c r="B1366" s="13"/>
      <c r="C1366" s="31"/>
      <c r="D1366" s="32"/>
    </row>
    <row r="1367" spans="2:4" ht="15.75">
      <c r="B1367" s="13"/>
      <c r="C1367" s="31"/>
      <c r="D1367" s="32"/>
    </row>
    <row r="1368" spans="2:4" ht="15.75">
      <c r="B1368" s="13"/>
      <c r="C1368" s="31"/>
      <c r="D1368" s="32"/>
    </row>
    <row r="1369" spans="2:4" ht="15.75">
      <c r="B1369" s="13"/>
      <c r="C1369" s="31"/>
      <c r="D1369" s="32"/>
    </row>
    <row r="1370" spans="2:4" ht="15.75">
      <c r="B1370" s="13"/>
      <c r="C1370" s="31"/>
      <c r="D1370" s="32"/>
    </row>
    <row r="1371" spans="2:4" ht="15.75">
      <c r="B1371" s="13"/>
      <c r="C1371" s="31"/>
      <c r="D1371" s="32"/>
    </row>
    <row r="1372" spans="2:4" ht="15.75">
      <c r="B1372" s="13"/>
      <c r="C1372" s="31"/>
      <c r="D1372" s="32"/>
    </row>
    <row r="1373" spans="2:4" ht="15.75">
      <c r="B1373" s="13"/>
      <c r="C1373" s="31"/>
      <c r="D1373" s="32"/>
    </row>
    <row r="1374" spans="2:4" ht="15.75">
      <c r="B1374" s="13"/>
      <c r="C1374" s="31"/>
      <c r="D1374" s="32"/>
    </row>
    <row r="1375" spans="2:4" ht="15.75">
      <c r="B1375" s="13"/>
      <c r="C1375" s="31"/>
      <c r="D1375" s="32"/>
    </row>
    <row r="1376" spans="2:4" ht="15.75">
      <c r="B1376" s="13"/>
      <c r="C1376" s="31"/>
      <c r="D1376" s="32"/>
    </row>
    <row r="1377" spans="2:4" ht="15.75">
      <c r="B1377" s="13"/>
      <c r="C1377" s="31"/>
      <c r="D1377" s="32"/>
    </row>
    <row r="1378" spans="2:4" ht="15.75">
      <c r="B1378" s="13"/>
      <c r="C1378" s="31"/>
      <c r="D1378" s="32"/>
    </row>
    <row r="1379" spans="2:4" ht="15.75">
      <c r="B1379" s="13"/>
      <c r="C1379" s="31"/>
      <c r="D1379" s="32"/>
    </row>
    <row r="1380" spans="2:4" ht="15.75">
      <c r="B1380" s="13"/>
      <c r="C1380" s="31"/>
      <c r="D1380" s="32"/>
    </row>
    <row r="1381" spans="2:4" ht="15.75">
      <c r="B1381" s="13"/>
      <c r="C1381" s="31"/>
      <c r="D1381" s="32"/>
    </row>
    <row r="1382" spans="2:4" ht="15.75">
      <c r="B1382" s="13"/>
      <c r="C1382" s="31"/>
      <c r="D1382" s="32"/>
    </row>
    <row r="1383" spans="2:4" ht="15.75">
      <c r="B1383" s="13"/>
      <c r="C1383" s="31"/>
      <c r="D1383" s="32"/>
    </row>
    <row r="1384" spans="2:4" ht="15.75">
      <c r="B1384" s="13"/>
      <c r="C1384" s="31"/>
      <c r="D1384" s="32"/>
    </row>
    <row r="1385" spans="2:4" ht="15.75">
      <c r="B1385" s="13"/>
      <c r="C1385" s="31"/>
      <c r="D1385" s="32"/>
    </row>
    <row r="1386" spans="2:4" ht="15.75">
      <c r="B1386" s="13"/>
      <c r="C1386" s="31"/>
      <c r="D1386" s="32"/>
    </row>
    <row r="1387" spans="2:4" ht="15.75">
      <c r="B1387" s="13"/>
      <c r="C1387" s="31"/>
      <c r="D1387" s="32"/>
    </row>
    <row r="1388" spans="2:4" ht="15.75">
      <c r="B1388" s="13"/>
      <c r="C1388" s="31"/>
      <c r="D1388" s="32"/>
    </row>
    <row r="1389" spans="2:4" ht="15.75">
      <c r="B1389" s="13"/>
      <c r="C1389" s="31"/>
      <c r="D1389" s="32"/>
    </row>
    <row r="1390" spans="2:4" ht="15.75">
      <c r="B1390" s="13"/>
      <c r="C1390" s="31"/>
      <c r="D1390" s="32"/>
    </row>
    <row r="1391" spans="2:4" ht="15.75">
      <c r="B1391" s="13"/>
      <c r="C1391" s="31"/>
      <c r="D1391" s="32"/>
    </row>
    <row r="1392" spans="2:4" ht="15.75">
      <c r="B1392" s="13"/>
      <c r="C1392" s="31"/>
      <c r="D1392" s="32"/>
    </row>
    <row r="1393" spans="2:4" ht="15.75">
      <c r="B1393" s="13"/>
      <c r="C1393" s="31"/>
      <c r="D1393" s="32"/>
    </row>
    <row r="1394" spans="2:4" ht="15.75">
      <c r="B1394" s="13"/>
      <c r="C1394" s="31"/>
      <c r="D1394" s="32"/>
    </row>
    <row r="1395" spans="2:4" ht="15.75">
      <c r="B1395" s="13"/>
      <c r="C1395" s="31"/>
      <c r="D1395" s="32"/>
    </row>
    <row r="1396" spans="2:4" ht="15.75">
      <c r="B1396" s="13"/>
      <c r="C1396" s="31"/>
      <c r="D1396" s="32"/>
    </row>
    <row r="1397" spans="2:4" ht="15.75">
      <c r="B1397" s="13"/>
      <c r="C1397" s="31"/>
      <c r="D1397" s="32"/>
    </row>
    <row r="1398" spans="2:4" ht="15.75">
      <c r="B1398" s="13"/>
      <c r="C1398" s="31"/>
      <c r="D1398" s="32"/>
    </row>
    <row r="1399" spans="2:4" ht="15.75">
      <c r="B1399" s="13"/>
      <c r="C1399" s="31"/>
      <c r="D1399" s="32"/>
    </row>
    <row r="1400" spans="2:4" ht="15.75">
      <c r="B1400" s="13"/>
      <c r="C1400" s="31"/>
      <c r="D1400" s="32"/>
    </row>
    <row r="1401" spans="2:4" ht="15.75">
      <c r="B1401" s="13"/>
      <c r="C1401" s="31"/>
      <c r="D1401" s="32"/>
    </row>
    <row r="1402" spans="2:4" ht="15.75">
      <c r="B1402" s="13"/>
      <c r="C1402" s="31"/>
      <c r="D1402" s="32"/>
    </row>
    <row r="1403" spans="2:4" ht="15.75">
      <c r="B1403" s="13"/>
      <c r="C1403" s="31"/>
      <c r="D1403" s="32"/>
    </row>
    <row r="1404" spans="2:4" ht="15.75">
      <c r="B1404" s="13"/>
      <c r="C1404" s="31"/>
      <c r="D1404" s="32"/>
    </row>
    <row r="1405" spans="2:4" ht="15.75">
      <c r="B1405" s="13"/>
      <c r="C1405" s="31"/>
      <c r="D1405" s="32"/>
    </row>
    <row r="1406" spans="2:4" ht="15.75">
      <c r="B1406" s="13"/>
      <c r="C1406" s="31"/>
      <c r="D1406" s="32"/>
    </row>
    <row r="1407" spans="2:4" ht="15.75">
      <c r="B1407" s="13"/>
      <c r="C1407" s="31"/>
      <c r="D1407" s="32"/>
    </row>
    <row r="1408" spans="2:4" ht="15.75">
      <c r="B1408" s="13"/>
      <c r="C1408" s="31"/>
      <c r="D1408" s="32"/>
    </row>
    <row r="1409" spans="2:4" ht="15.75">
      <c r="B1409" s="13"/>
      <c r="C1409" s="31"/>
      <c r="D1409" s="32"/>
    </row>
    <row r="1410" spans="2:4" ht="15.75">
      <c r="B1410" s="13"/>
      <c r="C1410" s="31"/>
      <c r="D1410" s="32"/>
    </row>
    <row r="1411" spans="2:4" ht="15.75">
      <c r="B1411" s="13"/>
      <c r="C1411" s="31"/>
      <c r="D1411" s="32"/>
    </row>
    <row r="1412" spans="2:4" ht="15.75">
      <c r="B1412" s="13"/>
      <c r="C1412" s="31"/>
      <c r="D1412" s="32"/>
    </row>
    <row r="1413" spans="2:4" ht="15.75">
      <c r="B1413" s="13"/>
      <c r="C1413" s="31"/>
      <c r="D1413" s="32"/>
    </row>
    <row r="1414" spans="2:4" ht="15.75">
      <c r="B1414" s="13"/>
      <c r="C1414" s="31"/>
      <c r="D1414" s="32"/>
    </row>
    <row r="1415" spans="2:4" ht="15.75">
      <c r="B1415" s="13"/>
      <c r="C1415" s="31"/>
      <c r="D1415" s="32"/>
    </row>
    <row r="1416" spans="2:4" ht="15.75">
      <c r="B1416" s="13"/>
      <c r="C1416" s="31"/>
      <c r="D1416" s="32"/>
    </row>
    <row r="1417" spans="2:4" ht="15.75">
      <c r="B1417" s="13"/>
      <c r="C1417" s="31"/>
      <c r="D1417" s="32"/>
    </row>
    <row r="1418" spans="2:4" ht="15.75">
      <c r="B1418" s="13"/>
      <c r="C1418" s="31"/>
      <c r="D1418" s="32"/>
    </row>
    <row r="1419" spans="2:4" ht="15.75">
      <c r="B1419" s="13"/>
      <c r="C1419" s="31"/>
      <c r="D1419" s="32"/>
    </row>
    <row r="1420" spans="2:4" ht="15.75">
      <c r="B1420" s="13"/>
      <c r="C1420" s="31"/>
      <c r="D1420" s="32"/>
    </row>
    <row r="1421" spans="2:4" ht="15.75">
      <c r="B1421" s="13"/>
      <c r="C1421" s="31"/>
      <c r="D1421" s="32"/>
    </row>
    <row r="1422" spans="2:4" ht="15.75">
      <c r="B1422" s="13"/>
      <c r="C1422" s="31"/>
      <c r="D1422" s="32"/>
    </row>
    <row r="1423" spans="2:4" ht="15.75">
      <c r="B1423" s="13"/>
      <c r="C1423" s="31"/>
      <c r="D1423" s="32"/>
    </row>
    <row r="1424" spans="2:4" ht="15.75">
      <c r="B1424" s="13"/>
      <c r="C1424" s="31"/>
      <c r="D1424" s="32"/>
    </row>
    <row r="1425" spans="2:4" ht="15.75">
      <c r="B1425" s="13"/>
      <c r="C1425" s="31"/>
      <c r="D1425" s="32"/>
    </row>
    <row r="1426" spans="2:4" ht="15.75">
      <c r="B1426" s="13"/>
      <c r="C1426" s="31"/>
      <c r="D1426" s="32"/>
    </row>
    <row r="1427" spans="2:4" ht="15.75">
      <c r="B1427" s="13"/>
      <c r="C1427" s="31"/>
      <c r="D1427" s="32"/>
    </row>
    <row r="1428" spans="2:4" ht="15.75">
      <c r="B1428" s="13"/>
      <c r="C1428" s="31"/>
      <c r="D1428" s="32"/>
    </row>
    <row r="1429" spans="2:4" ht="15.75">
      <c r="B1429" s="13"/>
      <c r="C1429" s="31"/>
      <c r="D1429" s="32"/>
    </row>
    <row r="1430" spans="2:4" ht="15.75">
      <c r="B1430" s="13"/>
      <c r="C1430" s="31"/>
      <c r="D1430" s="32"/>
    </row>
    <row r="1431" spans="2:4" ht="15.75">
      <c r="B1431" s="13"/>
      <c r="C1431" s="31"/>
      <c r="D1431" s="32"/>
    </row>
    <row r="1432" spans="2:4" ht="15.75">
      <c r="B1432" s="13"/>
      <c r="C1432" s="31"/>
      <c r="D1432" s="32"/>
    </row>
    <row r="1433" spans="2:4" ht="15.75">
      <c r="B1433" s="13"/>
      <c r="C1433" s="31"/>
      <c r="D1433" s="32"/>
    </row>
    <row r="1434" spans="2:4" ht="15.75">
      <c r="B1434" s="13"/>
      <c r="C1434" s="31"/>
      <c r="D1434" s="32"/>
    </row>
    <row r="1435" spans="2:4" ht="15.75">
      <c r="B1435" s="13"/>
      <c r="C1435" s="31"/>
      <c r="D1435" s="32"/>
    </row>
    <row r="1436" spans="2:4" ht="15.75">
      <c r="B1436" s="13"/>
      <c r="C1436" s="31"/>
      <c r="D1436" s="32"/>
    </row>
    <row r="1437" spans="2:4" ht="15.75">
      <c r="B1437" s="13"/>
      <c r="C1437" s="31"/>
      <c r="D1437" s="32"/>
    </row>
    <row r="1438" spans="2:4" ht="15.75">
      <c r="B1438" s="13"/>
      <c r="C1438" s="31"/>
      <c r="D1438" s="32"/>
    </row>
    <row r="1439" spans="2:4" ht="15.75">
      <c r="B1439" s="13"/>
      <c r="C1439" s="31"/>
      <c r="D1439" s="32"/>
    </row>
    <row r="1440" spans="2:4" ht="15.75">
      <c r="B1440" s="13"/>
      <c r="C1440" s="31"/>
      <c r="D1440" s="32"/>
    </row>
    <row r="1441" spans="2:4" ht="15.75">
      <c r="B1441" s="13"/>
      <c r="C1441" s="31"/>
      <c r="D1441" s="32"/>
    </row>
    <row r="1442" spans="2:4" ht="15.75">
      <c r="B1442" s="13"/>
      <c r="C1442" s="31"/>
      <c r="D1442" s="32"/>
    </row>
    <row r="1443" spans="2:4" ht="15.75">
      <c r="B1443" s="13"/>
      <c r="C1443" s="31"/>
      <c r="D1443" s="32"/>
    </row>
    <row r="1444" spans="2:4" ht="15.75">
      <c r="B1444" s="13"/>
      <c r="C1444" s="31"/>
      <c r="D1444" s="32"/>
    </row>
    <row r="1445" spans="2:4" ht="15.75">
      <c r="B1445" s="13"/>
      <c r="C1445" s="31"/>
      <c r="D1445" s="32"/>
    </row>
    <row r="1446" spans="2:4" ht="15.75">
      <c r="B1446" s="13"/>
      <c r="C1446" s="31"/>
      <c r="D1446" s="32"/>
    </row>
    <row r="1447" spans="2:4" ht="15.75">
      <c r="B1447" s="13"/>
      <c r="C1447" s="31"/>
      <c r="D1447" s="32"/>
    </row>
    <row r="1448" spans="2:4" ht="15.75">
      <c r="B1448" s="13"/>
      <c r="C1448" s="31"/>
      <c r="D1448" s="32"/>
    </row>
    <row r="1449" spans="2:4" ht="15.75">
      <c r="B1449" s="13"/>
      <c r="C1449" s="31"/>
      <c r="D1449" s="32"/>
    </row>
    <row r="1450" spans="2:4" ht="15.75">
      <c r="B1450" s="13"/>
      <c r="C1450" s="31"/>
      <c r="D1450" s="32"/>
    </row>
    <row r="1451" spans="2:4" ht="15.75">
      <c r="B1451" s="13"/>
      <c r="C1451" s="31"/>
      <c r="D1451" s="32"/>
    </row>
    <row r="1452" spans="2:4" ht="15.75">
      <c r="B1452" s="13"/>
      <c r="C1452" s="31"/>
      <c r="D1452" s="32"/>
    </row>
    <row r="1453" spans="2:4" ht="15.75">
      <c r="B1453" s="13"/>
      <c r="C1453" s="31"/>
      <c r="D1453" s="32"/>
    </row>
    <row r="1454" spans="2:4" ht="15.75">
      <c r="B1454" s="13"/>
      <c r="C1454" s="31"/>
      <c r="D1454" s="32"/>
    </row>
    <row r="1455" spans="2:4" ht="15.75">
      <c r="B1455" s="13"/>
      <c r="C1455" s="31"/>
      <c r="D1455" s="32"/>
    </row>
    <row r="1456" spans="2:4" ht="15.75">
      <c r="B1456" s="13"/>
      <c r="C1456" s="31"/>
      <c r="D1456" s="32"/>
    </row>
    <row r="1457" spans="2:4" ht="15.75">
      <c r="B1457" s="13"/>
      <c r="C1457" s="31"/>
      <c r="D1457" s="32"/>
    </row>
    <row r="1458" spans="2:4" ht="15.75">
      <c r="B1458" s="13"/>
      <c r="C1458" s="31"/>
      <c r="D1458" s="32"/>
    </row>
    <row r="1459" spans="2:4" ht="15.75">
      <c r="B1459" s="13"/>
      <c r="C1459" s="31"/>
      <c r="D1459" s="32"/>
    </row>
    <row r="1460" spans="2:4" ht="15.75">
      <c r="B1460" s="13"/>
      <c r="C1460" s="31"/>
      <c r="D1460" s="32"/>
    </row>
    <row r="1461" spans="2:4" ht="15.75">
      <c r="B1461" s="13"/>
      <c r="C1461" s="31"/>
      <c r="D1461" s="32"/>
    </row>
    <row r="1462" spans="2:4" ht="15.75">
      <c r="B1462" s="13"/>
      <c r="C1462" s="31"/>
      <c r="D1462" s="32"/>
    </row>
    <row r="1463" spans="2:4" ht="15.75">
      <c r="B1463" s="13"/>
      <c r="C1463" s="31"/>
      <c r="D1463" s="32"/>
    </row>
    <row r="1464" spans="2:4" ht="15.75">
      <c r="B1464" s="13"/>
      <c r="C1464" s="31"/>
      <c r="D1464" s="32"/>
    </row>
    <row r="1465" spans="2:4" ht="15.75">
      <c r="B1465" s="13"/>
      <c r="C1465" s="31"/>
      <c r="D1465" s="32"/>
    </row>
    <row r="1466" spans="2:4" ht="15.75">
      <c r="B1466" s="13"/>
      <c r="C1466" s="31"/>
      <c r="D1466" s="32"/>
    </row>
    <row r="1467" spans="2:4" ht="15.75">
      <c r="B1467" s="13"/>
      <c r="C1467" s="31"/>
      <c r="D1467" s="32"/>
    </row>
    <row r="1468" spans="2:4" ht="15.75">
      <c r="B1468" s="13"/>
      <c r="C1468" s="31"/>
      <c r="D1468" s="32"/>
    </row>
    <row r="1469" spans="2:4" ht="15.75">
      <c r="B1469" s="13"/>
      <c r="C1469" s="31"/>
      <c r="D1469" s="32"/>
    </row>
    <row r="1470" spans="2:4" ht="15.75">
      <c r="B1470" s="13"/>
      <c r="C1470" s="31"/>
      <c r="D1470" s="32"/>
    </row>
    <row r="1471" spans="2:4" ht="15.75">
      <c r="B1471" s="13"/>
      <c r="C1471" s="31"/>
      <c r="D1471" s="32"/>
    </row>
    <row r="1472" spans="2:4" ht="15.75">
      <c r="B1472" s="13"/>
      <c r="C1472" s="31"/>
      <c r="D1472" s="32"/>
    </row>
    <row r="1473" spans="2:4" ht="15.75">
      <c r="B1473" s="13"/>
      <c r="C1473" s="31"/>
      <c r="D1473" s="32"/>
    </row>
    <row r="1474" spans="2:4" ht="15.75">
      <c r="B1474" s="13"/>
      <c r="C1474" s="31"/>
      <c r="D1474" s="32"/>
    </row>
    <row r="1475" spans="2:4" ht="15.75">
      <c r="B1475" s="13"/>
      <c r="C1475" s="31"/>
      <c r="D1475" s="32"/>
    </row>
    <row r="1476" spans="2:4" ht="15.75">
      <c r="B1476" s="13"/>
      <c r="C1476" s="31"/>
      <c r="D1476" s="32"/>
    </row>
    <row r="1477" spans="2:4" ht="15.75">
      <c r="B1477" s="13"/>
      <c r="C1477" s="31"/>
      <c r="D1477" s="32"/>
    </row>
    <row r="1478" spans="2:4" ht="15.75">
      <c r="B1478" s="13"/>
      <c r="C1478" s="31"/>
      <c r="D1478" s="32"/>
    </row>
    <row r="1479" spans="2:4" ht="15.75">
      <c r="B1479" s="13"/>
      <c r="C1479" s="31"/>
      <c r="D1479" s="32"/>
    </row>
    <row r="1480" spans="2:4" ht="15.75">
      <c r="B1480" s="13"/>
      <c r="C1480" s="31"/>
      <c r="D1480" s="32"/>
    </row>
    <row r="1481" spans="2:4" ht="15.75">
      <c r="B1481" s="13"/>
      <c r="C1481" s="31"/>
      <c r="D1481" s="32"/>
    </row>
    <row r="1482" spans="2:4" ht="15.75">
      <c r="B1482" s="13"/>
      <c r="C1482" s="31"/>
      <c r="D1482" s="32"/>
    </row>
    <row r="1483" spans="2:4" ht="15.75">
      <c r="B1483" s="13"/>
      <c r="C1483" s="31"/>
      <c r="D1483" s="32"/>
    </row>
    <row r="1484" spans="2:4" ht="15.75">
      <c r="B1484" s="13"/>
      <c r="C1484" s="31"/>
      <c r="D1484" s="32"/>
    </row>
    <row r="1485" spans="2:4" ht="15.75">
      <c r="B1485" s="13"/>
      <c r="C1485" s="31"/>
      <c r="D1485" s="32"/>
    </row>
    <row r="1486" spans="2:4" ht="15.75">
      <c r="B1486" s="13"/>
      <c r="C1486" s="31"/>
      <c r="D1486" s="32"/>
    </row>
    <row r="1487" spans="2:4" ht="15.75">
      <c r="B1487" s="13"/>
      <c r="C1487" s="31"/>
      <c r="D1487" s="32"/>
    </row>
    <row r="1488" spans="2:4" ht="15.75">
      <c r="B1488" s="13"/>
      <c r="C1488" s="31"/>
      <c r="D1488" s="32"/>
    </row>
    <row r="1489" spans="2:4" ht="15.75">
      <c r="B1489" s="13"/>
      <c r="C1489" s="31"/>
      <c r="D1489" s="32"/>
    </row>
    <row r="1490" spans="2:4" ht="15.75">
      <c r="B1490" s="13"/>
      <c r="C1490" s="31"/>
      <c r="D1490" s="32"/>
    </row>
    <row r="1491" spans="2:4" ht="15.75">
      <c r="B1491" s="13"/>
      <c r="C1491" s="31"/>
      <c r="D1491" s="32"/>
    </row>
    <row r="1492" spans="2:4" ht="15.75">
      <c r="B1492" s="13"/>
      <c r="C1492" s="31"/>
      <c r="D1492" s="32"/>
    </row>
    <row r="1493" spans="2:4" ht="15.75">
      <c r="B1493" s="13"/>
      <c r="C1493" s="31"/>
      <c r="D1493" s="32"/>
    </row>
    <row r="1494" spans="2:4" ht="15.75">
      <c r="B1494" s="13"/>
      <c r="C1494" s="31"/>
      <c r="D1494" s="32"/>
    </row>
    <row r="1495" spans="2:4" ht="15.75">
      <c r="B1495" s="13"/>
      <c r="C1495" s="31"/>
      <c r="D1495" s="32"/>
    </row>
    <row r="1496" spans="2:4" ht="15.75">
      <c r="B1496" s="13"/>
      <c r="C1496" s="31"/>
      <c r="D1496" s="32"/>
    </row>
    <row r="1497" spans="2:4" ht="15.75">
      <c r="B1497" s="13"/>
      <c r="C1497" s="31"/>
      <c r="D1497" s="32"/>
    </row>
    <row r="1498" spans="2:4" ht="15.75">
      <c r="B1498" s="13"/>
      <c r="C1498" s="31"/>
      <c r="D1498" s="32"/>
    </row>
    <row r="1499" spans="2:4" ht="15.75">
      <c r="B1499" s="13"/>
      <c r="C1499" s="31"/>
      <c r="D1499" s="32"/>
    </row>
    <row r="1500" spans="2:4" ht="15.75">
      <c r="B1500" s="13"/>
      <c r="C1500" s="31"/>
      <c r="D1500" s="32"/>
    </row>
    <row r="1501" spans="2:4" ht="15.75">
      <c r="B1501" s="13"/>
      <c r="C1501" s="31"/>
      <c r="D1501" s="32"/>
    </row>
    <row r="1502" spans="2:4" ht="15.75">
      <c r="B1502" s="13"/>
      <c r="C1502" s="31"/>
      <c r="D1502" s="32"/>
    </row>
    <row r="1503" spans="2:4" ht="15.75">
      <c r="B1503" s="13"/>
      <c r="C1503" s="31"/>
      <c r="D1503" s="32"/>
    </row>
    <row r="1504" spans="2:4" ht="15.75">
      <c r="B1504" s="13"/>
      <c r="C1504" s="31"/>
      <c r="D1504" s="32"/>
    </row>
    <row r="1505" spans="2:4" ht="15.75">
      <c r="B1505" s="13"/>
      <c r="C1505" s="31"/>
      <c r="D1505" s="32"/>
    </row>
    <row r="1506" spans="2:4" ht="15.75">
      <c r="B1506" s="13"/>
      <c r="C1506" s="31"/>
      <c r="D1506" s="32"/>
    </row>
    <row r="1507" spans="2:4" ht="15.75">
      <c r="B1507" s="13"/>
      <c r="C1507" s="31"/>
      <c r="D1507" s="32"/>
    </row>
    <row r="1508" spans="2:4" ht="15.75">
      <c r="B1508" s="13"/>
      <c r="C1508" s="31"/>
      <c r="D1508" s="32"/>
    </row>
    <row r="1509" spans="2:4" ht="15.75">
      <c r="B1509" s="13"/>
      <c r="C1509" s="31"/>
      <c r="D1509" s="32"/>
    </row>
    <row r="1510" spans="2:4" ht="15.75">
      <c r="B1510" s="13"/>
      <c r="C1510" s="31"/>
      <c r="D1510" s="32"/>
    </row>
    <row r="1511" spans="2:4" ht="15.75">
      <c r="B1511" s="13"/>
      <c r="C1511" s="31"/>
      <c r="D1511" s="32"/>
    </row>
    <row r="1512" spans="2:4" ht="15.75">
      <c r="B1512" s="13"/>
      <c r="C1512" s="31"/>
      <c r="D1512" s="32"/>
    </row>
    <row r="1513" spans="2:4" ht="15.75">
      <c r="B1513" s="13"/>
      <c r="C1513" s="31"/>
      <c r="D1513" s="32"/>
    </row>
    <row r="1514" spans="2:4" ht="15.75">
      <c r="B1514" s="13"/>
      <c r="C1514" s="31"/>
      <c r="D1514" s="32"/>
    </row>
    <row r="1515" spans="2:4" ht="15.75">
      <c r="B1515" s="13"/>
      <c r="C1515" s="31"/>
      <c r="D1515" s="32"/>
    </row>
    <row r="1516" spans="2:4" ht="15.75">
      <c r="B1516" s="13"/>
      <c r="C1516" s="31"/>
      <c r="D1516" s="32"/>
    </row>
    <row r="1517" spans="2:4" ht="15.75">
      <c r="B1517" s="13"/>
      <c r="C1517" s="31"/>
      <c r="D1517" s="32"/>
    </row>
    <row r="1518" spans="2:4" ht="15.75">
      <c r="B1518" s="13"/>
      <c r="C1518" s="31"/>
      <c r="D1518" s="32"/>
    </row>
    <row r="1519" spans="2:4" ht="15.75">
      <c r="B1519" s="13"/>
      <c r="C1519" s="31"/>
      <c r="D1519" s="32"/>
    </row>
    <row r="1520" spans="2:4" ht="15.75">
      <c r="B1520" s="13"/>
      <c r="C1520" s="31"/>
      <c r="D1520" s="32"/>
    </row>
    <row r="1521" spans="2:4" ht="15.75">
      <c r="B1521" s="13"/>
      <c r="C1521" s="31"/>
      <c r="D1521" s="32"/>
    </row>
    <row r="1522" spans="2:4" ht="15.75">
      <c r="B1522" s="13"/>
      <c r="C1522" s="31"/>
      <c r="D1522" s="32"/>
    </row>
    <row r="1523" spans="2:4" ht="15.75">
      <c r="B1523" s="13"/>
      <c r="C1523" s="31"/>
      <c r="D1523" s="32"/>
    </row>
    <row r="1524" spans="2:4" ht="15.75">
      <c r="B1524" s="13"/>
      <c r="C1524" s="31"/>
      <c r="D1524" s="32"/>
    </row>
    <row r="1525" spans="2:4" ht="15.75">
      <c r="B1525" s="13"/>
      <c r="C1525" s="31"/>
      <c r="D1525" s="32"/>
    </row>
    <row r="1526" spans="2:4" ht="15.75">
      <c r="B1526" s="13"/>
      <c r="C1526" s="31"/>
      <c r="D1526" s="32"/>
    </row>
    <row r="1527" spans="2:4" ht="15.75">
      <c r="B1527" s="13"/>
      <c r="C1527" s="31"/>
      <c r="D1527" s="32"/>
    </row>
    <row r="1528" spans="2:4" ht="15.75">
      <c r="B1528" s="13"/>
      <c r="C1528" s="31"/>
      <c r="D1528" s="32"/>
    </row>
    <row r="1529" spans="2:4" ht="15.75">
      <c r="B1529" s="13"/>
      <c r="C1529" s="31"/>
      <c r="D1529" s="32"/>
    </row>
    <row r="1530" spans="2:4" ht="15.75">
      <c r="B1530" s="13"/>
      <c r="C1530" s="31"/>
      <c r="D1530" s="32"/>
    </row>
    <row r="1531" spans="2:4" ht="15.75">
      <c r="B1531" s="13"/>
      <c r="C1531" s="31"/>
      <c r="D1531" s="32"/>
    </row>
    <row r="1532" spans="2:4" ht="15.75">
      <c r="B1532" s="13"/>
      <c r="C1532" s="31"/>
      <c r="D1532" s="32"/>
    </row>
    <row r="1533" spans="2:4" ht="15.75">
      <c r="B1533" s="13"/>
      <c r="C1533" s="31"/>
      <c r="D1533" s="32"/>
    </row>
    <row r="1534" spans="2:4" ht="15.75">
      <c r="B1534" s="13"/>
      <c r="C1534" s="31"/>
      <c r="D1534" s="32"/>
    </row>
    <row r="1535" spans="2:4" ht="15.75">
      <c r="B1535" s="13"/>
      <c r="C1535" s="31"/>
      <c r="D1535" s="32"/>
    </row>
    <row r="1536" spans="2:4" ht="15.75">
      <c r="B1536" s="13"/>
      <c r="C1536" s="31"/>
      <c r="D1536" s="32"/>
    </row>
    <row r="1537" spans="2:4" ht="15.75">
      <c r="B1537" s="13"/>
      <c r="C1537" s="31"/>
      <c r="D1537" s="32"/>
    </row>
    <row r="1538" spans="2:4" ht="15.75">
      <c r="B1538" s="13"/>
      <c r="C1538" s="31"/>
      <c r="D1538" s="32"/>
    </row>
    <row r="1539" spans="2:4" ht="15.75">
      <c r="B1539" s="13"/>
      <c r="C1539" s="31"/>
      <c r="D1539" s="32"/>
    </row>
    <row r="1540" spans="2:4" ht="15.75">
      <c r="B1540" s="13"/>
      <c r="C1540" s="31"/>
      <c r="D1540" s="32"/>
    </row>
    <row r="1541" spans="2:4" ht="15.75">
      <c r="B1541" s="13"/>
      <c r="C1541" s="31"/>
      <c r="D1541" s="32"/>
    </row>
    <row r="1542" spans="2:4" ht="15.75">
      <c r="B1542" s="13"/>
      <c r="C1542" s="31"/>
      <c r="D1542" s="32"/>
    </row>
    <row r="1543" spans="2:4" ht="15.75">
      <c r="B1543" s="13"/>
      <c r="C1543" s="31"/>
      <c r="D1543" s="32"/>
    </row>
    <row r="1544" spans="2:4" ht="15.75">
      <c r="B1544" s="13"/>
      <c r="C1544" s="31"/>
      <c r="D1544" s="32"/>
    </row>
    <row r="1545" spans="2:4" ht="15.75">
      <c r="B1545" s="13"/>
      <c r="C1545" s="31"/>
      <c r="D1545" s="32"/>
    </row>
    <row r="1546" spans="2:4" ht="15.75">
      <c r="B1546" s="13"/>
      <c r="C1546" s="31"/>
      <c r="D1546" s="32"/>
    </row>
    <row r="1547" spans="2:4" ht="15.75">
      <c r="B1547" s="13"/>
      <c r="C1547" s="31"/>
      <c r="D1547" s="32"/>
    </row>
    <row r="1548" spans="2:4" ht="15.75">
      <c r="B1548" s="13"/>
      <c r="C1548" s="31"/>
      <c r="D1548" s="32"/>
    </row>
    <row r="1549" spans="2:4" ht="15.75">
      <c r="B1549" s="13"/>
      <c r="C1549" s="31"/>
      <c r="D1549" s="32"/>
    </row>
    <row r="1550" spans="2:4" ht="15.75">
      <c r="B1550" s="13"/>
      <c r="C1550" s="31"/>
      <c r="D1550" s="32"/>
    </row>
    <row r="1551" spans="2:4" ht="15.75">
      <c r="B1551" s="13"/>
      <c r="C1551" s="31"/>
      <c r="D1551" s="32"/>
    </row>
    <row r="1552" spans="2:4" ht="15.75">
      <c r="B1552" s="13"/>
      <c r="C1552" s="31"/>
      <c r="D1552" s="32"/>
    </row>
    <row r="1553" spans="2:4" ht="15.75">
      <c r="B1553" s="13"/>
      <c r="C1553" s="31"/>
      <c r="D1553" s="32"/>
    </row>
    <row r="1554" spans="2:4" ht="15.75">
      <c r="B1554" s="13"/>
      <c r="C1554" s="31"/>
      <c r="D1554" s="32"/>
    </row>
    <row r="1555" spans="2:4" ht="15.75">
      <c r="B1555" s="13"/>
      <c r="C1555" s="31"/>
      <c r="D1555" s="32"/>
    </row>
    <row r="1556" spans="2:4" ht="15.75">
      <c r="B1556" s="13"/>
      <c r="C1556" s="31"/>
      <c r="D1556" s="32"/>
    </row>
    <row r="1557" spans="2:4" ht="15.75">
      <c r="B1557" s="13"/>
      <c r="C1557" s="31"/>
      <c r="D1557" s="32"/>
    </row>
    <row r="1558" spans="2:4" ht="15.75">
      <c r="B1558" s="13"/>
      <c r="C1558" s="31"/>
      <c r="D1558" s="32"/>
    </row>
    <row r="1559" spans="2:4" ht="15.75">
      <c r="B1559" s="13"/>
      <c r="C1559" s="31"/>
      <c r="D1559" s="32"/>
    </row>
    <row r="1560" spans="2:4" ht="15.75">
      <c r="B1560" s="13"/>
      <c r="C1560" s="31"/>
      <c r="D1560" s="32"/>
    </row>
    <row r="1561" spans="2:4" ht="15.75">
      <c r="B1561" s="13"/>
      <c r="C1561" s="31"/>
      <c r="D1561" s="32"/>
    </row>
    <row r="1562" spans="2:4" ht="15.75">
      <c r="B1562" s="13"/>
      <c r="C1562" s="31"/>
      <c r="D1562" s="32"/>
    </row>
    <row r="1563" spans="2:4" ht="15.75">
      <c r="B1563" s="13"/>
      <c r="C1563" s="31"/>
      <c r="D1563" s="32"/>
    </row>
    <row r="1564" spans="2:4" ht="15.75">
      <c r="B1564" s="13"/>
      <c r="C1564" s="31"/>
      <c r="D1564" s="32"/>
    </row>
    <row r="1565" spans="2:4" ht="15.75">
      <c r="B1565" s="13"/>
      <c r="C1565" s="31"/>
      <c r="D1565" s="32"/>
    </row>
    <row r="1566" spans="2:4" ht="15.75">
      <c r="B1566" s="13"/>
      <c r="C1566" s="31"/>
      <c r="D1566" s="32"/>
    </row>
    <row r="1567" spans="2:4" ht="15.75">
      <c r="B1567" s="13"/>
      <c r="C1567" s="31"/>
      <c r="D1567" s="32"/>
    </row>
    <row r="1568" spans="2:4" ht="15.75">
      <c r="B1568" s="13"/>
      <c r="C1568" s="31"/>
      <c r="D1568" s="32"/>
    </row>
    <row r="1569" spans="2:4" ht="15.75">
      <c r="B1569" s="13"/>
      <c r="C1569" s="31"/>
      <c r="D1569" s="32"/>
    </row>
    <row r="1570" spans="2:4" ht="15.75">
      <c r="B1570" s="13"/>
      <c r="C1570" s="31"/>
      <c r="D1570" s="32"/>
    </row>
    <row r="1571" spans="2:4" ht="15.75">
      <c r="B1571" s="13"/>
      <c r="C1571" s="31"/>
      <c r="D1571" s="32"/>
    </row>
    <row r="1572" spans="2:4" ht="15.75">
      <c r="B1572" s="13"/>
      <c r="C1572" s="31"/>
      <c r="D1572" s="32"/>
    </row>
    <row r="1573" spans="2:4" ht="15.75">
      <c r="B1573" s="13"/>
      <c r="C1573" s="31"/>
      <c r="D1573" s="32"/>
    </row>
    <row r="1574" spans="2:4" ht="15.75">
      <c r="B1574" s="13"/>
      <c r="C1574" s="31"/>
      <c r="D1574" s="32"/>
    </row>
    <row r="1575" spans="2:4" ht="15.75">
      <c r="B1575" s="13"/>
      <c r="C1575" s="31"/>
      <c r="D1575" s="32"/>
    </row>
    <row r="1576" spans="2:4" ht="15.75">
      <c r="B1576" s="13"/>
      <c r="C1576" s="31"/>
      <c r="D1576" s="32"/>
    </row>
    <row r="1577" spans="2:4" ht="15.75">
      <c r="B1577" s="13"/>
      <c r="C1577" s="31"/>
      <c r="D1577" s="32"/>
    </row>
    <row r="1578" spans="2:4" ht="15.75">
      <c r="B1578" s="13"/>
      <c r="C1578" s="31"/>
      <c r="D1578" s="32"/>
    </row>
    <row r="1579" spans="2:4" ht="15.75">
      <c r="B1579" s="13"/>
      <c r="C1579" s="31"/>
      <c r="D1579" s="32"/>
    </row>
    <row r="1580" spans="2:4" ht="15.75">
      <c r="B1580" s="13"/>
      <c r="C1580" s="31"/>
      <c r="D1580" s="32"/>
    </row>
    <row r="1581" spans="2:4" ht="15.75">
      <c r="B1581" s="13"/>
      <c r="C1581" s="31"/>
      <c r="D1581" s="32"/>
    </row>
    <row r="1582" spans="2:4" ht="15.75">
      <c r="B1582" s="13"/>
      <c r="C1582" s="31"/>
      <c r="D1582" s="32"/>
    </row>
    <row r="1583" spans="2:4" ht="15.75">
      <c r="B1583" s="13"/>
      <c r="C1583" s="31"/>
      <c r="D1583" s="32"/>
    </row>
    <row r="1584" spans="2:4" ht="15.75">
      <c r="B1584" s="13"/>
      <c r="C1584" s="31"/>
      <c r="D1584" s="32"/>
    </row>
    <row r="1585" spans="2:4" ht="15.75">
      <c r="B1585" s="13"/>
      <c r="C1585" s="31"/>
      <c r="D1585" s="32"/>
    </row>
    <row r="1586" spans="2:4" ht="15.75">
      <c r="B1586" s="13"/>
      <c r="C1586" s="31"/>
      <c r="D1586" s="32"/>
    </row>
    <row r="1587" spans="2:4" ht="15.75">
      <c r="B1587" s="13"/>
      <c r="C1587" s="31"/>
      <c r="D1587" s="32"/>
    </row>
    <row r="1588" spans="2:4" ht="15.75">
      <c r="B1588" s="13"/>
      <c r="C1588" s="31"/>
      <c r="D1588" s="32"/>
    </row>
    <row r="1589" spans="2:4" ht="15.75">
      <c r="B1589" s="13"/>
      <c r="C1589" s="31"/>
      <c r="D1589" s="32"/>
    </row>
    <row r="1590" spans="2:4" ht="15.75">
      <c r="B1590" s="13"/>
      <c r="C1590" s="31"/>
      <c r="D1590" s="32"/>
    </row>
    <row r="1591" spans="2:4" ht="15.75">
      <c r="B1591" s="13"/>
      <c r="C1591" s="31"/>
      <c r="D1591" s="32"/>
    </row>
    <row r="1592" spans="2:4" ht="15.75">
      <c r="B1592" s="13"/>
      <c r="C1592" s="31"/>
      <c r="D1592" s="32"/>
    </row>
    <row r="1593" spans="2:4" ht="15.75">
      <c r="B1593" s="13"/>
      <c r="C1593" s="31"/>
      <c r="D1593" s="32"/>
    </row>
    <row r="1594" spans="2:4" ht="15.75">
      <c r="B1594" s="13"/>
      <c r="C1594" s="31"/>
      <c r="D1594" s="32"/>
    </row>
    <row r="1595" spans="2:4" ht="15.75">
      <c r="B1595" s="13"/>
      <c r="C1595" s="31"/>
      <c r="D1595" s="32"/>
    </row>
    <row r="1596" spans="2:4" ht="15.75">
      <c r="B1596" s="13"/>
      <c r="C1596" s="31"/>
      <c r="D1596" s="32"/>
    </row>
    <row r="1597" spans="2:4" ht="15.75">
      <c r="B1597" s="13"/>
      <c r="C1597" s="31"/>
      <c r="D1597" s="32"/>
    </row>
    <row r="1598" spans="2:4" ht="15.75">
      <c r="B1598" s="13"/>
      <c r="C1598" s="31"/>
      <c r="D1598" s="32"/>
    </row>
    <row r="1599" spans="2:4" ht="15.75">
      <c r="B1599" s="13"/>
      <c r="C1599" s="31"/>
      <c r="D1599" s="32"/>
    </row>
    <row r="1600" spans="2:4" ht="15.75">
      <c r="B1600" s="13"/>
      <c r="C1600" s="31"/>
      <c r="D1600" s="32"/>
    </row>
    <row r="1601" spans="2:4" ht="15.75">
      <c r="B1601" s="13"/>
      <c r="C1601" s="31"/>
      <c r="D1601" s="32"/>
    </row>
    <row r="1602" spans="2:4" ht="15.75">
      <c r="B1602" s="13"/>
      <c r="C1602" s="31"/>
      <c r="D1602" s="32"/>
    </row>
    <row r="1603" spans="2:4" ht="15.75">
      <c r="B1603" s="13"/>
      <c r="C1603" s="31"/>
      <c r="D1603" s="32"/>
    </row>
    <row r="1604" spans="2:4" ht="15.75">
      <c r="B1604" s="13"/>
      <c r="C1604" s="31"/>
      <c r="D1604" s="32"/>
    </row>
    <row r="1605" spans="2:4" ht="15.75">
      <c r="B1605" s="13"/>
      <c r="C1605" s="31"/>
      <c r="D1605" s="32"/>
    </row>
    <row r="1606" spans="2:4" ht="15.75">
      <c r="B1606" s="13"/>
      <c r="C1606" s="31"/>
      <c r="D1606" s="32"/>
    </row>
    <row r="1607" spans="2:4" ht="15.75">
      <c r="B1607" s="13"/>
      <c r="C1607" s="31"/>
      <c r="D1607" s="32"/>
    </row>
    <row r="1608" spans="2:4" ht="15.75">
      <c r="B1608" s="13"/>
      <c r="C1608" s="31"/>
      <c r="D1608" s="32"/>
    </row>
    <row r="1609" spans="2:4" ht="15.75">
      <c r="B1609" s="13"/>
      <c r="C1609" s="31"/>
      <c r="D1609" s="32"/>
    </row>
    <row r="1610" spans="2:4" ht="15.75">
      <c r="B1610" s="13"/>
      <c r="C1610" s="31"/>
      <c r="D1610" s="32"/>
    </row>
    <row r="1611" spans="2:4" ht="15.75">
      <c r="B1611" s="13"/>
      <c r="C1611" s="31"/>
      <c r="D1611" s="32"/>
    </row>
    <row r="1612" spans="2:4" ht="15.75">
      <c r="B1612" s="13"/>
      <c r="C1612" s="31"/>
      <c r="D1612" s="32"/>
    </row>
    <row r="1613" spans="2:4" ht="15.75">
      <c r="B1613" s="13"/>
      <c r="C1613" s="31"/>
      <c r="D1613" s="32"/>
    </row>
    <row r="1614" spans="2:4" ht="15.75">
      <c r="B1614" s="13"/>
      <c r="C1614" s="31"/>
      <c r="D1614" s="32"/>
    </row>
    <row r="1615" spans="2:4" ht="15.75">
      <c r="B1615" s="13"/>
      <c r="C1615" s="31"/>
      <c r="D1615" s="32"/>
    </row>
    <row r="1616" spans="2:4" ht="15.75">
      <c r="B1616" s="13"/>
      <c r="C1616" s="31"/>
      <c r="D1616" s="32"/>
    </row>
    <row r="1617" spans="2:4" ht="15.75">
      <c r="B1617" s="13"/>
      <c r="C1617" s="31"/>
      <c r="D1617" s="32"/>
    </row>
    <row r="1618" spans="2:4" ht="15.75">
      <c r="B1618" s="13"/>
      <c r="C1618" s="31"/>
      <c r="D1618" s="32"/>
    </row>
    <row r="1619" spans="2:4" ht="15.75">
      <c r="B1619" s="13"/>
      <c r="C1619" s="31"/>
      <c r="D1619" s="32"/>
    </row>
    <row r="1620" spans="2:4" ht="15.75">
      <c r="B1620" s="13"/>
      <c r="C1620" s="31"/>
      <c r="D1620" s="32"/>
    </row>
    <row r="1621" spans="2:4" ht="15.75">
      <c r="B1621" s="13"/>
      <c r="C1621" s="31"/>
      <c r="D1621" s="32"/>
    </row>
    <row r="1622" spans="2:4" ht="15.75">
      <c r="B1622" s="13"/>
      <c r="C1622" s="31"/>
      <c r="D1622" s="32"/>
    </row>
    <row r="1623" spans="2:4" ht="15.75">
      <c r="B1623" s="13"/>
      <c r="C1623" s="31"/>
      <c r="D1623" s="32"/>
    </row>
    <row r="1624" spans="2:4" ht="15.75">
      <c r="B1624" s="13"/>
      <c r="C1624" s="31"/>
      <c r="D1624" s="32"/>
    </row>
    <row r="1625" spans="2:4" ht="15.75">
      <c r="B1625" s="13"/>
      <c r="C1625" s="31"/>
      <c r="D1625" s="32"/>
    </row>
    <row r="1626" spans="2:4" ht="15.75">
      <c r="B1626" s="13"/>
      <c r="C1626" s="31"/>
      <c r="D1626" s="32"/>
    </row>
    <row r="1627" spans="2:4" ht="15.75">
      <c r="B1627" s="13"/>
      <c r="C1627" s="31"/>
      <c r="D1627" s="32"/>
    </row>
    <row r="1628" spans="2:4" ht="15.75">
      <c r="B1628" s="13"/>
      <c r="C1628" s="31"/>
      <c r="D1628" s="32"/>
    </row>
    <row r="1629" spans="2:4" ht="15.75">
      <c r="B1629" s="13"/>
      <c r="C1629" s="31"/>
      <c r="D1629" s="32"/>
    </row>
    <row r="1630" spans="2:4" ht="15.75">
      <c r="B1630" s="13"/>
      <c r="C1630" s="31"/>
      <c r="D1630" s="32"/>
    </row>
    <row r="1631" spans="2:4" ht="15.75">
      <c r="B1631" s="13"/>
      <c r="C1631" s="31"/>
      <c r="D1631" s="32"/>
    </row>
    <row r="1632" spans="2:4" ht="15.75">
      <c r="B1632" s="13"/>
      <c r="C1632" s="31"/>
      <c r="D1632" s="32"/>
    </row>
    <row r="1633" spans="2:4" ht="15.75">
      <c r="B1633" s="13"/>
      <c r="C1633" s="31"/>
      <c r="D1633" s="32"/>
    </row>
    <row r="1634" spans="2:4" ht="15.75">
      <c r="B1634" s="13"/>
      <c r="C1634" s="31"/>
      <c r="D1634" s="32"/>
    </row>
    <row r="1635" spans="2:4" ht="15.75">
      <c r="B1635" s="13"/>
      <c r="C1635" s="31"/>
      <c r="D1635" s="32"/>
    </row>
    <row r="1636" spans="2:4" ht="15.75">
      <c r="B1636" s="13"/>
      <c r="C1636" s="31"/>
      <c r="D1636" s="32"/>
    </row>
    <row r="1637" spans="2:4" ht="15.75">
      <c r="B1637" s="13"/>
      <c r="C1637" s="31"/>
      <c r="D1637" s="32"/>
    </row>
    <row r="1638" spans="2:4" ht="15.75">
      <c r="B1638" s="13"/>
      <c r="C1638" s="31"/>
      <c r="D1638" s="32"/>
    </row>
    <row r="1639" spans="2:4" ht="15.75">
      <c r="B1639" s="13"/>
      <c r="C1639" s="31"/>
      <c r="D1639" s="32"/>
    </row>
    <row r="1640" spans="2:4" ht="15.75">
      <c r="B1640" s="13"/>
      <c r="C1640" s="31"/>
      <c r="D1640" s="32"/>
    </row>
    <row r="1641" spans="2:4" ht="15.75">
      <c r="B1641" s="13"/>
      <c r="C1641" s="31"/>
      <c r="D1641" s="32"/>
    </row>
    <row r="1642" spans="2:4" ht="15.75">
      <c r="B1642" s="13"/>
      <c r="C1642" s="31"/>
      <c r="D1642" s="32"/>
    </row>
    <row r="1643" spans="2:4" ht="15.75">
      <c r="B1643" s="13"/>
      <c r="C1643" s="31"/>
      <c r="D1643" s="32"/>
    </row>
    <row r="1644" spans="2:4" ht="15.75">
      <c r="B1644" s="13"/>
      <c r="C1644" s="31"/>
      <c r="D1644" s="32"/>
    </row>
    <row r="1645" spans="2:4" ht="15.75">
      <c r="B1645" s="13"/>
      <c r="C1645" s="31"/>
      <c r="D1645" s="32"/>
    </row>
    <row r="1646" spans="2:4" ht="15.75">
      <c r="B1646" s="13"/>
      <c r="C1646" s="31"/>
      <c r="D1646" s="32"/>
    </row>
    <row r="1647" spans="2:4" ht="15.75">
      <c r="B1647" s="13"/>
      <c r="C1647" s="31"/>
      <c r="D1647" s="32"/>
    </row>
    <row r="1648" spans="2:4" ht="15.75">
      <c r="B1648" s="13"/>
      <c r="C1648" s="31"/>
      <c r="D1648" s="32"/>
    </row>
    <row r="1649" spans="2:4" ht="15.75">
      <c r="B1649" s="13"/>
      <c r="C1649" s="31"/>
      <c r="D1649" s="32"/>
    </row>
    <row r="1650" spans="2:4" ht="15.75">
      <c r="B1650" s="13"/>
      <c r="C1650" s="31"/>
      <c r="D1650" s="32"/>
    </row>
    <row r="1651" spans="2:4" ht="15.75">
      <c r="B1651" s="13"/>
      <c r="C1651" s="31"/>
      <c r="D1651" s="32"/>
    </row>
    <row r="1652" spans="2:4" ht="15.75">
      <c r="B1652" s="13"/>
      <c r="C1652" s="31"/>
      <c r="D1652" s="32"/>
    </row>
    <row r="1653" spans="2:4" ht="15.75">
      <c r="B1653" s="13"/>
      <c r="C1653" s="31"/>
      <c r="D1653" s="32"/>
    </row>
    <row r="1654" spans="2:4" ht="15.75">
      <c r="B1654" s="13"/>
      <c r="C1654" s="31"/>
      <c r="D1654" s="32"/>
    </row>
    <row r="1655" spans="2:4" ht="15.75">
      <c r="B1655" s="13"/>
      <c r="C1655" s="31"/>
      <c r="D1655" s="32"/>
    </row>
    <row r="1656" spans="2:4" ht="15.75">
      <c r="B1656" s="13"/>
      <c r="C1656" s="31"/>
      <c r="D1656" s="32"/>
    </row>
    <row r="1657" spans="2:4" ht="15.75">
      <c r="B1657" s="13"/>
      <c r="C1657" s="31"/>
      <c r="D1657" s="32"/>
    </row>
    <row r="1658" spans="2:4" ht="15.75">
      <c r="B1658" s="13"/>
      <c r="C1658" s="31"/>
      <c r="D1658" s="32"/>
    </row>
    <row r="1659" spans="2:4" ht="15.75">
      <c r="B1659" s="13"/>
      <c r="C1659" s="31"/>
      <c r="D1659" s="32"/>
    </row>
    <row r="1660" spans="2:4" ht="15.75">
      <c r="B1660" s="13"/>
      <c r="C1660" s="31"/>
      <c r="D1660" s="32"/>
    </row>
    <row r="1661" spans="2:4" ht="15.75">
      <c r="B1661" s="13"/>
      <c r="C1661" s="31"/>
      <c r="D1661" s="32"/>
    </row>
    <row r="1662" spans="2:4" ht="15.75">
      <c r="B1662" s="13"/>
      <c r="C1662" s="31"/>
      <c r="D1662" s="32"/>
    </row>
    <row r="1663" spans="2:4" ht="15.75">
      <c r="B1663" s="13"/>
      <c r="C1663" s="31"/>
      <c r="D1663" s="32"/>
    </row>
    <row r="1664" spans="2:4" ht="15.75">
      <c r="B1664" s="13"/>
      <c r="C1664" s="31"/>
      <c r="D1664" s="32"/>
    </row>
    <row r="1665" spans="2:4" ht="15.75">
      <c r="B1665" s="13"/>
      <c r="C1665" s="31"/>
      <c r="D1665" s="32"/>
    </row>
    <row r="1666" spans="2:4" ht="15.75">
      <c r="B1666" s="13"/>
      <c r="C1666" s="31"/>
      <c r="D1666" s="32"/>
    </row>
    <row r="1667" spans="2:4" ht="15.75">
      <c r="B1667" s="13"/>
      <c r="C1667" s="31"/>
      <c r="D1667" s="32"/>
    </row>
    <row r="1668" spans="2:4" ht="15.75">
      <c r="B1668" s="13"/>
      <c r="C1668" s="31"/>
      <c r="D1668" s="32"/>
    </row>
    <row r="1669" spans="2:4" ht="15.75">
      <c r="B1669" s="13"/>
      <c r="C1669" s="31"/>
      <c r="D1669" s="32"/>
    </row>
    <row r="1670" spans="2:4" ht="15.75">
      <c r="B1670" s="13"/>
      <c r="C1670" s="31"/>
      <c r="D1670" s="32"/>
    </row>
    <row r="1671" spans="2:4" ht="15.75">
      <c r="B1671" s="13"/>
      <c r="C1671" s="31"/>
      <c r="D1671" s="32"/>
    </row>
    <row r="1672" spans="2:4" ht="15.75">
      <c r="B1672" s="13"/>
      <c r="C1672" s="31"/>
      <c r="D1672" s="32"/>
    </row>
    <row r="1673" spans="2:4" ht="15.75">
      <c r="B1673" s="13"/>
      <c r="C1673" s="31"/>
      <c r="D1673" s="32"/>
    </row>
    <row r="1674" spans="2:4" ht="15.75">
      <c r="B1674" s="13"/>
      <c r="C1674" s="31"/>
      <c r="D1674" s="32"/>
    </row>
    <row r="1675" spans="2:4" ht="15.75">
      <c r="B1675" s="13"/>
      <c r="C1675" s="31"/>
      <c r="D1675" s="32"/>
    </row>
    <row r="1676" spans="2:4" ht="15.75">
      <c r="B1676" s="13"/>
      <c r="C1676" s="31"/>
      <c r="D1676" s="32"/>
    </row>
    <row r="1677" spans="2:4" ht="15.75">
      <c r="B1677" s="13"/>
      <c r="C1677" s="31"/>
      <c r="D1677" s="32"/>
    </row>
    <row r="1678" spans="2:4" ht="15.75">
      <c r="B1678" s="13"/>
      <c r="C1678" s="31"/>
      <c r="D1678" s="32"/>
    </row>
    <row r="1679" spans="2:4" ht="15.75">
      <c r="B1679" s="13"/>
      <c r="C1679" s="31"/>
      <c r="D1679" s="32"/>
    </row>
    <row r="1680" spans="2:4" ht="15.75">
      <c r="B1680" s="13"/>
      <c r="C1680" s="31"/>
      <c r="D1680" s="32"/>
    </row>
    <row r="1681" spans="2:4" ht="15.75">
      <c r="B1681" s="13"/>
      <c r="C1681" s="31"/>
      <c r="D1681" s="32"/>
    </row>
    <row r="1682" spans="2:4" ht="15.75">
      <c r="B1682" s="13"/>
      <c r="C1682" s="31"/>
      <c r="D1682" s="32"/>
    </row>
    <row r="1683" spans="2:4" ht="15.75">
      <c r="B1683" s="13"/>
      <c r="C1683" s="31"/>
      <c r="D1683" s="32"/>
    </row>
    <row r="1684" spans="2:4" ht="15.75">
      <c r="B1684" s="13"/>
      <c r="C1684" s="31"/>
      <c r="D1684" s="32"/>
    </row>
    <row r="1685" spans="2:4" ht="15.75">
      <c r="B1685" s="13"/>
      <c r="C1685" s="31"/>
      <c r="D1685" s="32"/>
    </row>
    <row r="1686" spans="2:4" ht="15.75">
      <c r="B1686" s="13"/>
      <c r="C1686" s="31"/>
      <c r="D1686" s="32"/>
    </row>
    <row r="1687" spans="2:4" ht="15.75">
      <c r="B1687" s="13"/>
      <c r="C1687" s="31"/>
      <c r="D1687" s="32"/>
    </row>
    <row r="1688" spans="2:4" ht="15.75">
      <c r="B1688" s="13"/>
      <c r="C1688" s="31"/>
      <c r="D1688" s="32"/>
    </row>
    <row r="1689" spans="2:4" ht="15.75">
      <c r="B1689" s="13"/>
      <c r="C1689" s="31"/>
      <c r="D1689" s="32"/>
    </row>
    <row r="1690" spans="2:4" ht="15.75">
      <c r="B1690" s="13"/>
      <c r="C1690" s="31"/>
      <c r="D1690" s="32"/>
    </row>
    <row r="1691" spans="2:4" ht="15.75">
      <c r="B1691" s="13"/>
      <c r="C1691" s="31"/>
      <c r="D1691" s="32"/>
    </row>
    <row r="1692" spans="2:4" ht="15.75">
      <c r="B1692" s="13"/>
      <c r="C1692" s="31"/>
      <c r="D1692" s="32"/>
    </row>
    <row r="1693" spans="2:4" ht="15.75">
      <c r="B1693" s="13"/>
      <c r="C1693" s="31"/>
      <c r="D1693" s="32"/>
    </row>
    <row r="1694" spans="2:4" ht="15.75">
      <c r="B1694" s="13"/>
      <c r="C1694" s="31"/>
      <c r="D1694" s="32"/>
    </row>
    <row r="1695" spans="2:4" ht="15.75">
      <c r="B1695" s="13"/>
      <c r="C1695" s="31"/>
      <c r="D1695" s="32"/>
    </row>
    <row r="1696" spans="2:4" ht="15.75">
      <c r="B1696" s="13"/>
      <c r="C1696" s="31"/>
      <c r="D1696" s="32"/>
    </row>
    <row r="1697" spans="2:4" ht="15.75">
      <c r="B1697" s="13"/>
      <c r="C1697" s="31"/>
      <c r="D1697" s="32"/>
    </row>
    <row r="1698" spans="2:4" ht="15.75">
      <c r="B1698" s="13"/>
      <c r="C1698" s="31"/>
      <c r="D1698" s="32"/>
    </row>
    <row r="1699" spans="2:4" ht="15.75">
      <c r="B1699" s="13"/>
      <c r="C1699" s="31"/>
      <c r="D1699" s="32"/>
    </row>
    <row r="1700" spans="2:4" ht="15.75">
      <c r="B1700" s="13"/>
      <c r="C1700" s="31"/>
      <c r="D1700" s="32"/>
    </row>
    <row r="1701" spans="2:4" ht="15.75">
      <c r="B1701" s="13"/>
      <c r="C1701" s="31"/>
      <c r="D1701" s="32"/>
    </row>
    <row r="1702" spans="2:4" ht="15.75">
      <c r="B1702" s="13"/>
      <c r="C1702" s="31"/>
      <c r="D1702" s="32"/>
    </row>
    <row r="1703" spans="2:4" ht="15.75">
      <c r="B1703" s="13"/>
      <c r="C1703" s="31"/>
      <c r="D1703" s="32"/>
    </row>
    <row r="1704" spans="2:4" ht="15.75">
      <c r="B1704" s="13"/>
      <c r="C1704" s="31"/>
      <c r="D1704" s="32"/>
    </row>
    <row r="1705" spans="2:4" ht="15.75">
      <c r="B1705" s="13"/>
      <c r="C1705" s="31"/>
      <c r="D1705" s="32"/>
    </row>
    <row r="1706" spans="2:4" ht="15.75">
      <c r="B1706" s="13"/>
      <c r="C1706" s="31"/>
      <c r="D1706" s="32"/>
    </row>
    <row r="1707" spans="2:4" ht="15.75">
      <c r="B1707" s="13"/>
      <c r="C1707" s="31"/>
      <c r="D1707" s="32"/>
    </row>
    <row r="1708" spans="2:4" ht="15.75">
      <c r="B1708" s="13"/>
      <c r="C1708" s="31"/>
      <c r="D1708" s="32"/>
    </row>
    <row r="1709" spans="2:4" ht="15.75">
      <c r="B1709" s="13"/>
      <c r="C1709" s="31"/>
      <c r="D1709" s="32"/>
    </row>
    <row r="1710" spans="2:4" ht="15.75">
      <c r="B1710" s="13"/>
      <c r="C1710" s="31"/>
      <c r="D1710" s="32"/>
    </row>
    <row r="1711" spans="2:4" ht="15.75">
      <c r="B1711" s="13"/>
      <c r="C1711" s="31"/>
      <c r="D1711" s="32"/>
    </row>
    <row r="1712" spans="2:4" ht="15.75">
      <c r="B1712" s="13"/>
      <c r="C1712" s="31"/>
      <c r="D1712" s="32"/>
    </row>
    <row r="1713" spans="2:4" ht="15.75">
      <c r="B1713" s="13"/>
      <c r="C1713" s="31"/>
      <c r="D1713" s="32"/>
    </row>
    <row r="1714" spans="2:4" ht="15.75">
      <c r="B1714" s="13"/>
      <c r="C1714" s="31"/>
      <c r="D1714" s="32"/>
    </row>
    <row r="1715" spans="2:4" ht="15.75">
      <c r="B1715" s="13"/>
      <c r="C1715" s="31"/>
      <c r="D1715" s="32"/>
    </row>
    <row r="1716" spans="2:4" ht="15.75">
      <c r="B1716" s="13"/>
      <c r="C1716" s="31"/>
      <c r="D1716" s="32"/>
    </row>
    <row r="1717" spans="2:4" ht="15.75">
      <c r="B1717" s="13"/>
      <c r="C1717" s="31"/>
      <c r="D1717" s="32"/>
    </row>
    <row r="1718" spans="2:4" ht="15.75">
      <c r="B1718" s="13"/>
      <c r="C1718" s="31"/>
      <c r="D1718" s="32"/>
    </row>
    <row r="1719" spans="2:4" ht="15.75">
      <c r="B1719" s="13"/>
      <c r="C1719" s="31"/>
      <c r="D1719" s="32"/>
    </row>
    <row r="1720" spans="2:4" ht="15.75">
      <c r="B1720" s="13"/>
      <c r="C1720" s="31"/>
      <c r="D1720" s="32"/>
    </row>
    <row r="1721" spans="2:4" ht="15.75">
      <c r="B1721" s="13"/>
      <c r="C1721" s="31"/>
      <c r="D1721" s="32"/>
    </row>
    <row r="1722" spans="2:4" ht="15.75">
      <c r="B1722" s="13"/>
      <c r="C1722" s="31"/>
      <c r="D1722" s="32"/>
    </row>
    <row r="1723" spans="2:4" ht="15.75">
      <c r="B1723" s="13"/>
      <c r="C1723" s="31"/>
      <c r="D1723" s="32"/>
    </row>
    <row r="1724" spans="2:4" ht="15.75">
      <c r="B1724" s="13"/>
      <c r="C1724" s="31"/>
      <c r="D1724" s="32"/>
    </row>
    <row r="1725" spans="2:4" ht="15.75">
      <c r="B1725" s="13"/>
      <c r="C1725" s="31"/>
      <c r="D1725" s="32"/>
    </row>
    <row r="1726" spans="2:4" ht="15.75">
      <c r="B1726" s="13"/>
      <c r="C1726" s="31"/>
      <c r="D1726" s="32"/>
    </row>
    <row r="1727" spans="2:4" ht="15.75">
      <c r="B1727" s="13"/>
      <c r="C1727" s="31"/>
      <c r="D1727" s="32"/>
    </row>
    <row r="1728" spans="2:4" ht="15.75">
      <c r="B1728" s="13"/>
      <c r="C1728" s="31"/>
      <c r="D1728" s="32"/>
    </row>
    <row r="1729" spans="2:4" ht="15.75">
      <c r="B1729" s="13"/>
      <c r="C1729" s="31"/>
      <c r="D1729" s="32"/>
    </row>
    <row r="1730" spans="2:4" ht="15.75">
      <c r="B1730" s="13"/>
      <c r="C1730" s="31"/>
      <c r="D1730" s="32"/>
    </row>
    <row r="1731" spans="2:4" ht="15.75">
      <c r="B1731" s="13"/>
      <c r="C1731" s="31"/>
      <c r="D1731" s="32"/>
    </row>
    <row r="1732" spans="2:4" ht="15.75">
      <c r="B1732" s="13"/>
      <c r="C1732" s="31"/>
      <c r="D1732" s="32"/>
    </row>
    <row r="1733" spans="2:4" ht="15.75">
      <c r="B1733" s="13"/>
      <c r="C1733" s="31"/>
      <c r="D1733" s="32"/>
    </row>
    <row r="1734" spans="2:4" ht="15.75">
      <c r="B1734" s="13"/>
      <c r="C1734" s="31"/>
      <c r="D1734" s="32"/>
    </row>
    <row r="1735" spans="2:4" ht="15.75">
      <c r="B1735" s="13"/>
      <c r="C1735" s="31"/>
      <c r="D1735" s="32"/>
    </row>
    <row r="1736" spans="2:4" ht="15.75">
      <c r="B1736" s="13"/>
      <c r="C1736" s="31"/>
      <c r="D1736" s="32"/>
    </row>
    <row r="1737" spans="2:4" ht="15.75">
      <c r="B1737" s="13"/>
      <c r="C1737" s="31"/>
      <c r="D1737" s="32"/>
    </row>
    <row r="1738" spans="2:4" ht="15.75">
      <c r="B1738" s="13"/>
      <c r="C1738" s="31"/>
      <c r="D1738" s="32"/>
    </row>
    <row r="1739" spans="2:4" ht="15.75">
      <c r="B1739" s="13"/>
      <c r="C1739" s="31"/>
      <c r="D1739" s="32"/>
    </row>
    <row r="1740" spans="2:4" ht="15.75">
      <c r="B1740" s="13"/>
      <c r="C1740" s="31"/>
      <c r="D1740" s="32"/>
    </row>
    <row r="1741" spans="2:4" ht="15.75">
      <c r="B1741" s="13"/>
      <c r="C1741" s="31"/>
      <c r="D1741" s="32"/>
    </row>
    <row r="1742" spans="2:4" ht="15.75">
      <c r="B1742" s="13"/>
      <c r="C1742" s="31"/>
      <c r="D1742" s="32"/>
    </row>
    <row r="1743" spans="2:4" ht="15.75">
      <c r="B1743" s="13"/>
      <c r="C1743" s="31"/>
      <c r="D1743" s="32"/>
    </row>
    <row r="1744" spans="2:4" ht="15.75">
      <c r="B1744" s="13"/>
      <c r="C1744" s="31"/>
      <c r="D1744" s="32"/>
    </row>
    <row r="1745" spans="2:4" ht="15.75">
      <c r="B1745" s="13"/>
      <c r="C1745" s="31"/>
      <c r="D1745" s="32"/>
    </row>
    <row r="1746" spans="2:4" ht="15.75">
      <c r="B1746" s="13"/>
      <c r="C1746" s="31"/>
      <c r="D1746" s="32"/>
    </row>
    <row r="1747" spans="2:4" ht="15.75">
      <c r="B1747" s="13"/>
      <c r="C1747" s="31"/>
      <c r="D1747" s="32"/>
    </row>
    <row r="1748" spans="2:4" ht="15.75">
      <c r="B1748" s="13"/>
      <c r="C1748" s="31"/>
      <c r="D1748" s="32"/>
    </row>
    <row r="1749" spans="2:4" ht="15.75">
      <c r="B1749" s="13"/>
      <c r="C1749" s="31"/>
      <c r="D1749" s="32"/>
    </row>
    <row r="1750" spans="2:4" ht="15.75">
      <c r="B1750" s="13"/>
      <c r="C1750" s="31"/>
      <c r="D1750" s="32"/>
    </row>
    <row r="1751" spans="2:4" ht="15.75">
      <c r="B1751" s="13"/>
      <c r="C1751" s="31"/>
      <c r="D1751" s="32"/>
    </row>
    <row r="1752" spans="2:4" ht="15.75">
      <c r="B1752" s="13"/>
      <c r="C1752" s="31"/>
      <c r="D1752" s="32"/>
    </row>
    <row r="1753" spans="2:4" ht="15.75">
      <c r="B1753" s="13"/>
      <c r="C1753" s="31"/>
      <c r="D1753" s="32"/>
    </row>
    <row r="1754" spans="2:4" ht="15.75">
      <c r="B1754" s="13"/>
      <c r="C1754" s="31"/>
      <c r="D1754" s="32"/>
    </row>
    <row r="1755" spans="2:4" ht="15.75">
      <c r="B1755" s="13"/>
      <c r="C1755" s="31"/>
      <c r="D1755" s="32"/>
    </row>
    <row r="1756" spans="2:4" ht="15.75">
      <c r="B1756" s="13"/>
      <c r="C1756" s="31"/>
      <c r="D1756" s="32"/>
    </row>
    <row r="1757" spans="2:4" ht="15.75">
      <c r="B1757" s="13"/>
      <c r="C1757" s="31"/>
      <c r="D1757" s="32"/>
    </row>
    <row r="1758" spans="2:4" ht="15.75">
      <c r="B1758" s="13"/>
      <c r="C1758" s="31"/>
      <c r="D1758" s="32"/>
    </row>
    <row r="1759" spans="2:4" ht="15.75">
      <c r="B1759" s="13"/>
      <c r="C1759" s="31"/>
      <c r="D1759" s="32"/>
    </row>
    <row r="1760" spans="2:4" ht="15.75">
      <c r="B1760" s="13"/>
      <c r="C1760" s="31"/>
      <c r="D1760" s="32"/>
    </row>
    <row r="1761" spans="2:4" ht="15.75">
      <c r="B1761" s="13"/>
      <c r="C1761" s="31"/>
      <c r="D1761" s="32"/>
    </row>
    <row r="1762" spans="2:4" ht="15.75">
      <c r="B1762" s="13"/>
      <c r="C1762" s="31"/>
      <c r="D1762" s="32"/>
    </row>
    <row r="1763" spans="2:4" ht="15.75">
      <c r="B1763" s="13"/>
      <c r="C1763" s="31"/>
      <c r="D1763" s="32"/>
    </row>
    <row r="1764" spans="2:4" ht="15.75">
      <c r="B1764" s="13"/>
      <c r="C1764" s="31"/>
      <c r="D1764" s="32"/>
    </row>
    <row r="1765" spans="2:4" ht="15.75">
      <c r="B1765" s="13"/>
      <c r="C1765" s="31"/>
      <c r="D1765" s="32"/>
    </row>
    <row r="1766" spans="2:4" ht="15.75">
      <c r="B1766" s="13"/>
      <c r="C1766" s="31"/>
      <c r="D1766" s="32"/>
    </row>
    <row r="1767" spans="2:4" ht="15.75">
      <c r="B1767" s="13"/>
      <c r="C1767" s="31"/>
      <c r="D1767" s="32"/>
    </row>
    <row r="1768" spans="2:4" ht="15.75">
      <c r="B1768" s="13"/>
      <c r="C1768" s="31"/>
      <c r="D1768" s="32"/>
    </row>
    <row r="1769" spans="2:4" ht="15.75">
      <c r="B1769" s="13"/>
      <c r="C1769" s="31"/>
      <c r="D1769" s="32"/>
    </row>
    <row r="1770" spans="2:4" ht="15.75">
      <c r="B1770" s="13"/>
      <c r="C1770" s="31"/>
      <c r="D1770" s="32"/>
    </row>
    <row r="1771" spans="2:4" ht="15.75">
      <c r="B1771" s="13"/>
      <c r="C1771" s="31"/>
      <c r="D1771" s="32"/>
    </row>
    <row r="1772" spans="2:4" ht="15.75">
      <c r="B1772" s="13"/>
      <c r="C1772" s="31"/>
      <c r="D1772" s="32"/>
    </row>
    <row r="1773" spans="2:4" ht="15.75">
      <c r="B1773" s="13"/>
      <c r="C1773" s="31"/>
      <c r="D1773" s="32"/>
    </row>
    <row r="1774" spans="2:4" ht="15.75">
      <c r="B1774" s="13"/>
      <c r="C1774" s="31"/>
      <c r="D1774" s="32"/>
    </row>
    <row r="1775" spans="2:4" ht="15.75">
      <c r="B1775" s="13"/>
      <c r="C1775" s="31"/>
      <c r="D1775" s="32"/>
    </row>
    <row r="1776" spans="2:4" ht="15.75">
      <c r="B1776" s="13"/>
      <c r="C1776" s="31"/>
      <c r="D1776" s="32"/>
    </row>
    <row r="1777" spans="2:4" ht="15.75">
      <c r="B1777" s="13"/>
      <c r="C1777" s="31"/>
      <c r="D1777" s="32"/>
    </row>
    <row r="1778" spans="2:4" ht="15.75">
      <c r="B1778" s="13"/>
      <c r="C1778" s="31"/>
      <c r="D1778" s="32"/>
    </row>
    <row r="1779" spans="2:4" ht="15.75">
      <c r="B1779" s="13"/>
      <c r="C1779" s="31"/>
      <c r="D1779" s="32"/>
    </row>
    <row r="1780" spans="2:4" ht="15.75">
      <c r="B1780" s="13"/>
      <c r="C1780" s="31"/>
      <c r="D1780" s="32"/>
    </row>
    <row r="1781" spans="2:4" ht="15.75">
      <c r="B1781" s="13"/>
      <c r="C1781" s="31"/>
      <c r="D1781" s="32"/>
    </row>
    <row r="1782" spans="2:4" ht="15.75">
      <c r="B1782" s="13"/>
      <c r="C1782" s="31"/>
      <c r="D1782" s="32"/>
    </row>
    <row r="1783" spans="2:4" ht="15.75">
      <c r="B1783" s="13"/>
      <c r="C1783" s="31"/>
      <c r="D1783" s="32"/>
    </row>
    <row r="1784" spans="2:4" ht="15.75">
      <c r="B1784" s="13"/>
      <c r="C1784" s="31"/>
      <c r="D1784" s="32"/>
    </row>
    <row r="1785" spans="2:4" ht="15.75">
      <c r="B1785" s="13"/>
      <c r="C1785" s="31"/>
      <c r="D1785" s="32"/>
    </row>
    <row r="1786" spans="2:4" ht="15.75">
      <c r="B1786" s="13"/>
      <c r="C1786" s="31"/>
      <c r="D1786" s="32"/>
    </row>
    <row r="1787" spans="2:4" ht="15.75">
      <c r="B1787" s="13"/>
      <c r="C1787" s="31"/>
      <c r="D1787" s="32"/>
    </row>
    <row r="1788" spans="2:4" ht="15.75">
      <c r="B1788" s="13"/>
      <c r="C1788" s="31"/>
      <c r="D1788" s="32"/>
    </row>
    <row r="1789" spans="2:4" ht="15.75">
      <c r="B1789" s="13"/>
      <c r="C1789" s="31"/>
      <c r="D1789" s="32"/>
    </row>
    <row r="1790" spans="2:4" ht="15.75">
      <c r="B1790" s="13"/>
      <c r="C1790" s="31"/>
      <c r="D1790" s="32"/>
    </row>
    <row r="1791" spans="2:4" ht="15.75">
      <c r="B1791" s="13"/>
      <c r="C1791" s="31"/>
      <c r="D1791" s="32"/>
    </row>
    <row r="1792" spans="2:4" ht="15.75">
      <c r="B1792" s="13"/>
      <c r="C1792" s="31"/>
      <c r="D1792" s="32"/>
    </row>
    <row r="1793" spans="2:4" ht="15.75">
      <c r="B1793" s="13"/>
      <c r="C1793" s="31"/>
      <c r="D1793" s="32"/>
    </row>
    <row r="1794" spans="2:4" ht="15.75">
      <c r="B1794" s="13"/>
      <c r="C1794" s="31"/>
      <c r="D1794" s="32"/>
    </row>
    <row r="1795" spans="2:4" ht="15.75">
      <c r="B1795" s="13"/>
      <c r="C1795" s="31"/>
      <c r="D1795" s="32"/>
    </row>
    <row r="1796" spans="2:4" ht="15.75">
      <c r="B1796" s="13"/>
      <c r="C1796" s="31"/>
      <c r="D1796" s="32"/>
    </row>
    <row r="1797" spans="2:4" ht="15.75">
      <c r="B1797" s="13"/>
      <c r="C1797" s="31"/>
      <c r="D1797" s="32"/>
    </row>
    <row r="1798" spans="2:4" ht="15.75">
      <c r="B1798" s="13"/>
      <c r="C1798" s="31"/>
      <c r="D1798" s="32"/>
    </row>
    <row r="1799" spans="2:4" ht="15.75">
      <c r="B1799" s="13"/>
      <c r="C1799" s="31"/>
      <c r="D1799" s="32"/>
    </row>
    <row r="1800" spans="2:4" ht="15.75">
      <c r="B1800" s="13"/>
      <c r="C1800" s="31"/>
      <c r="D1800" s="32"/>
    </row>
    <row r="1801" spans="2:4" ht="15.75">
      <c r="B1801" s="13"/>
      <c r="C1801" s="31"/>
      <c r="D1801" s="32"/>
    </row>
    <row r="1802" spans="2:4" ht="15.75">
      <c r="B1802" s="13"/>
      <c r="C1802" s="31"/>
      <c r="D1802" s="32"/>
    </row>
    <row r="1803" spans="2:4" ht="15.75">
      <c r="B1803" s="13"/>
      <c r="C1803" s="31"/>
      <c r="D1803" s="32"/>
    </row>
    <row r="1804" spans="2:4" ht="15.75">
      <c r="B1804" s="13"/>
      <c r="C1804" s="31"/>
      <c r="D1804" s="32"/>
    </row>
    <row r="1805" spans="2:4" ht="15.75">
      <c r="B1805" s="13"/>
      <c r="C1805" s="31"/>
      <c r="D1805" s="32"/>
    </row>
    <row r="1806" spans="2:4" ht="15.75">
      <c r="B1806" s="13"/>
      <c r="C1806" s="31"/>
      <c r="D1806" s="32"/>
    </row>
    <row r="1807" spans="2:4" ht="15.75">
      <c r="B1807" s="13"/>
      <c r="C1807" s="31"/>
      <c r="D1807" s="32"/>
    </row>
    <row r="1808" spans="2:4" ht="15.75">
      <c r="B1808" s="13"/>
      <c r="C1808" s="31"/>
      <c r="D1808" s="32"/>
    </row>
    <row r="1809" spans="2:4" ht="15.75">
      <c r="B1809" s="13"/>
      <c r="C1809" s="31"/>
      <c r="D1809" s="32"/>
    </row>
    <row r="1810" spans="2:4" ht="15.75">
      <c r="B1810" s="13"/>
      <c r="C1810" s="31"/>
      <c r="D1810" s="32"/>
    </row>
    <row r="1811" spans="2:4" ht="15.75">
      <c r="B1811" s="13"/>
      <c r="C1811" s="31"/>
      <c r="D1811" s="32"/>
    </row>
    <row r="1812" spans="2:4" ht="15.75">
      <c r="B1812" s="13"/>
      <c r="C1812" s="31"/>
      <c r="D1812" s="32"/>
    </row>
    <row r="1813" spans="2:4" ht="15.75">
      <c r="B1813" s="13"/>
      <c r="C1813" s="31"/>
      <c r="D1813" s="32"/>
    </row>
    <row r="1814" spans="2:4" ht="15.75">
      <c r="B1814" s="13"/>
      <c r="C1814" s="31"/>
      <c r="D1814" s="32"/>
    </row>
    <row r="1815" spans="2:4" ht="15.75">
      <c r="B1815" s="13"/>
      <c r="C1815" s="31"/>
      <c r="D1815" s="32"/>
    </row>
    <row r="1816" spans="2:4" ht="15.75">
      <c r="B1816" s="13"/>
      <c r="C1816" s="31"/>
      <c r="D1816" s="32"/>
    </row>
    <row r="1817" spans="2:4" ht="15.75">
      <c r="B1817" s="13"/>
      <c r="C1817" s="31"/>
      <c r="D1817" s="32"/>
    </row>
    <row r="1818" spans="2:4" ht="15.75">
      <c r="B1818" s="13"/>
      <c r="C1818" s="31"/>
      <c r="D1818" s="32"/>
    </row>
    <row r="1819" spans="2:4" ht="15.75">
      <c r="B1819" s="13"/>
      <c r="C1819" s="31"/>
      <c r="D1819" s="32"/>
    </row>
    <row r="1820" spans="2:4" ht="15.75">
      <c r="B1820" s="13"/>
      <c r="C1820" s="31"/>
      <c r="D1820" s="32"/>
    </row>
    <row r="1821" spans="2:4" ht="15.75">
      <c r="B1821" s="13"/>
      <c r="C1821" s="31"/>
      <c r="D1821" s="32"/>
    </row>
    <row r="1822" spans="2:4" ht="15.75">
      <c r="B1822" s="13"/>
      <c r="C1822" s="31"/>
      <c r="D1822" s="32"/>
    </row>
    <row r="1823" spans="2:4" ht="15.75">
      <c r="B1823" s="13"/>
      <c r="C1823" s="31"/>
      <c r="D1823" s="32"/>
    </row>
    <row r="1824" spans="2:4" ht="15.75">
      <c r="B1824" s="13"/>
      <c r="C1824" s="31"/>
      <c r="D1824" s="32"/>
    </row>
    <row r="1825" spans="2:4" ht="15.75">
      <c r="B1825" s="13"/>
      <c r="C1825" s="31"/>
      <c r="D1825" s="32"/>
    </row>
    <row r="1826" spans="2:4" ht="15.75">
      <c r="B1826" s="13"/>
      <c r="C1826" s="31"/>
      <c r="D1826" s="32"/>
    </row>
    <row r="1827" spans="2:4" ht="15.75">
      <c r="B1827" s="13"/>
      <c r="C1827" s="31"/>
      <c r="D1827" s="32"/>
    </row>
    <row r="1828" spans="2:4" ht="15.75">
      <c r="B1828" s="13"/>
      <c r="C1828" s="31"/>
      <c r="D1828" s="32"/>
    </row>
    <row r="1829" spans="2:4" ht="15.75">
      <c r="B1829" s="13"/>
      <c r="C1829" s="31"/>
      <c r="D1829" s="32"/>
    </row>
    <row r="1830" spans="2:4" ht="15.75">
      <c r="B1830" s="13"/>
      <c r="C1830" s="31"/>
      <c r="D1830" s="32"/>
    </row>
    <row r="1831" spans="2:4" ht="15.75">
      <c r="B1831" s="13"/>
      <c r="C1831" s="31"/>
      <c r="D1831" s="32"/>
    </row>
    <row r="1832" spans="2:4" ht="15.75">
      <c r="B1832" s="13"/>
      <c r="C1832" s="31"/>
      <c r="D1832" s="32"/>
    </row>
    <row r="1833" spans="2:4" ht="15.75">
      <c r="B1833" s="13"/>
      <c r="C1833" s="31"/>
      <c r="D1833" s="32"/>
    </row>
    <row r="1834" spans="2:4" ht="15.75">
      <c r="B1834" s="13"/>
      <c r="C1834" s="31"/>
      <c r="D1834" s="32"/>
    </row>
    <row r="1835" spans="2:4" ht="15.75">
      <c r="B1835" s="13"/>
      <c r="C1835" s="31"/>
      <c r="D1835" s="32"/>
    </row>
    <row r="1836" spans="2:4" ht="15.75">
      <c r="B1836" s="13"/>
      <c r="C1836" s="31"/>
      <c r="D1836" s="32"/>
    </row>
    <row r="1837" spans="2:4" ht="15.75">
      <c r="B1837" s="13"/>
      <c r="C1837" s="31"/>
      <c r="D1837" s="32"/>
    </row>
    <row r="1838" spans="2:4" ht="15.75">
      <c r="B1838" s="13"/>
      <c r="C1838" s="31"/>
      <c r="D1838" s="32"/>
    </row>
    <row r="1839" spans="2:4" ht="15.75">
      <c r="B1839" s="13"/>
      <c r="C1839" s="31"/>
      <c r="D1839" s="32"/>
    </row>
    <row r="1840" spans="2:4" ht="15.75">
      <c r="B1840" s="13"/>
      <c r="C1840" s="31"/>
      <c r="D1840" s="32"/>
    </row>
    <row r="1841" spans="2:4" ht="15.75">
      <c r="B1841" s="13"/>
      <c r="C1841" s="31"/>
      <c r="D1841" s="32"/>
    </row>
    <row r="1842" spans="2:4" ht="15.75">
      <c r="B1842" s="13"/>
      <c r="C1842" s="31"/>
      <c r="D1842" s="32"/>
    </row>
    <row r="1843" spans="2:4" ht="15.75">
      <c r="B1843" s="13"/>
      <c r="C1843" s="31"/>
      <c r="D1843" s="32"/>
    </row>
    <row r="1844" spans="2:4" ht="15.75">
      <c r="B1844" s="13"/>
      <c r="C1844" s="31"/>
      <c r="D1844" s="32"/>
    </row>
    <row r="1845" spans="2:4" ht="15.75">
      <c r="B1845" s="13"/>
      <c r="C1845" s="31"/>
      <c r="D1845" s="32"/>
    </row>
    <row r="1846" spans="2:4" ht="15.75">
      <c r="B1846" s="13"/>
      <c r="C1846" s="31"/>
      <c r="D1846" s="32"/>
    </row>
    <row r="1847" spans="2:4" ht="15.75">
      <c r="B1847" s="13"/>
      <c r="C1847" s="31"/>
      <c r="D1847" s="32"/>
    </row>
    <row r="1848" spans="2:4" ht="15.75">
      <c r="B1848" s="13"/>
      <c r="C1848" s="31"/>
      <c r="D1848" s="32"/>
    </row>
    <row r="1849" spans="2:4" ht="15.75">
      <c r="B1849" s="13"/>
      <c r="C1849" s="31"/>
      <c r="D1849" s="32"/>
    </row>
    <row r="1850" spans="2:4" ht="15.75">
      <c r="B1850" s="13"/>
      <c r="C1850" s="31"/>
      <c r="D1850" s="32"/>
    </row>
    <row r="1851" spans="2:4" ht="15.75">
      <c r="B1851" s="13"/>
      <c r="C1851" s="31"/>
      <c r="D1851" s="32"/>
    </row>
    <row r="1852" spans="2:4" ht="15.75">
      <c r="B1852" s="13"/>
      <c r="C1852" s="31"/>
      <c r="D1852" s="32"/>
    </row>
    <row r="1853" spans="2:4" ht="15.75">
      <c r="B1853" s="13"/>
      <c r="C1853" s="31"/>
      <c r="D1853" s="32"/>
    </row>
    <row r="1854" spans="2:4" ht="15.75">
      <c r="B1854" s="13"/>
      <c r="C1854" s="31"/>
      <c r="D1854" s="32"/>
    </row>
    <row r="1855" spans="2:4" ht="15.75">
      <c r="B1855" s="13"/>
      <c r="C1855" s="31"/>
      <c r="D1855" s="32"/>
    </row>
    <row r="1856" spans="2:4" ht="15.75">
      <c r="B1856" s="13"/>
      <c r="C1856" s="31"/>
      <c r="D1856" s="32"/>
    </row>
    <row r="1857" spans="2:4" ht="15.75">
      <c r="B1857" s="13"/>
      <c r="C1857" s="31"/>
      <c r="D1857" s="32"/>
    </row>
    <row r="1858" spans="2:4" ht="15.75">
      <c r="B1858" s="13"/>
      <c r="C1858" s="31"/>
      <c r="D1858" s="32"/>
    </row>
    <row r="1859" spans="2:4" ht="15.75">
      <c r="B1859" s="13"/>
      <c r="C1859" s="31"/>
      <c r="D1859" s="32"/>
    </row>
    <row r="1860" spans="2:4" ht="15.75">
      <c r="B1860" s="13"/>
      <c r="C1860" s="31"/>
      <c r="D1860" s="32"/>
    </row>
    <row r="1861" spans="2:4" ht="15.75">
      <c r="B1861" s="13"/>
      <c r="C1861" s="31"/>
      <c r="D1861" s="32"/>
    </row>
    <row r="1862" spans="2:4" ht="15.75">
      <c r="B1862" s="13"/>
      <c r="C1862" s="31"/>
      <c r="D1862" s="32"/>
    </row>
    <row r="1863" spans="2:4" ht="15.75">
      <c r="B1863" s="13"/>
      <c r="C1863" s="31"/>
      <c r="D1863" s="32"/>
    </row>
    <row r="1864" spans="2:4" ht="15.75">
      <c r="B1864" s="13"/>
      <c r="C1864" s="31"/>
      <c r="D1864" s="32"/>
    </row>
    <row r="1865" spans="2:4" ht="15.75">
      <c r="B1865" s="13"/>
      <c r="C1865" s="31"/>
      <c r="D1865" s="32"/>
    </row>
    <row r="1866" spans="2:4" ht="15.75">
      <c r="B1866" s="13"/>
      <c r="C1866" s="31"/>
      <c r="D1866" s="32"/>
    </row>
    <row r="1867" spans="2:4" ht="15.75">
      <c r="B1867" s="13"/>
      <c r="C1867" s="31"/>
      <c r="D1867" s="32"/>
    </row>
    <row r="1868" spans="2:4" ht="15.75">
      <c r="B1868" s="13"/>
      <c r="C1868" s="31"/>
      <c r="D1868" s="32"/>
    </row>
    <row r="1869" spans="2:4" ht="15.75">
      <c r="B1869" s="13"/>
      <c r="C1869" s="31"/>
      <c r="D1869" s="32"/>
    </row>
    <row r="1870" spans="2:4" ht="15.75">
      <c r="B1870" s="13"/>
      <c r="C1870" s="31"/>
      <c r="D1870" s="32"/>
    </row>
    <row r="1871" spans="2:4" ht="15.75">
      <c r="B1871" s="13"/>
      <c r="C1871" s="31"/>
      <c r="D1871" s="32"/>
    </row>
    <row r="1872" spans="2:4" ht="15.75">
      <c r="B1872" s="13"/>
      <c r="C1872" s="31"/>
      <c r="D1872" s="32"/>
    </row>
    <row r="1873" spans="2:4" ht="15.75">
      <c r="B1873" s="13"/>
      <c r="C1873" s="31"/>
      <c r="D1873" s="32"/>
    </row>
    <row r="1874" spans="2:4" ht="15.75">
      <c r="B1874" s="13"/>
      <c r="C1874" s="31"/>
      <c r="D1874" s="32"/>
    </row>
    <row r="1875" spans="2:4" ht="15.75">
      <c r="B1875" s="13"/>
      <c r="C1875" s="31"/>
      <c r="D1875" s="32"/>
    </row>
    <row r="1876" spans="2:4" ht="15.75">
      <c r="B1876" s="13"/>
      <c r="C1876" s="31"/>
      <c r="D1876" s="32"/>
    </row>
    <row r="1877" spans="2:4" ht="15.75">
      <c r="B1877" s="13"/>
      <c r="C1877" s="31"/>
      <c r="D1877" s="32"/>
    </row>
    <row r="1878" spans="2:4" ht="15.75">
      <c r="B1878" s="13"/>
      <c r="C1878" s="31"/>
      <c r="D1878" s="32"/>
    </row>
    <row r="1879" spans="2:4" ht="15.75">
      <c r="B1879" s="13"/>
      <c r="C1879" s="31"/>
      <c r="D1879" s="32"/>
    </row>
    <row r="1880" spans="2:4" ht="15.75">
      <c r="B1880" s="13"/>
      <c r="C1880" s="31"/>
      <c r="D1880" s="32"/>
    </row>
    <row r="1881" spans="2:4" ht="15.75">
      <c r="B1881" s="13"/>
      <c r="C1881" s="31"/>
      <c r="D1881" s="32"/>
    </row>
    <row r="1882" spans="2:4" ht="15.75">
      <c r="B1882" s="13"/>
      <c r="C1882" s="31"/>
      <c r="D1882" s="32"/>
    </row>
    <row r="1883" spans="2:4" ht="15.75">
      <c r="B1883" s="13"/>
      <c r="C1883" s="31"/>
      <c r="D1883" s="32"/>
    </row>
    <row r="1884" spans="2:4" ht="15.75">
      <c r="B1884" s="13"/>
      <c r="C1884" s="31"/>
      <c r="D1884" s="32"/>
    </row>
    <row r="1885" spans="2:4" ht="15.75">
      <c r="B1885" s="13"/>
      <c r="C1885" s="31"/>
      <c r="D1885" s="32"/>
    </row>
    <row r="1886" spans="2:4" ht="15.75">
      <c r="B1886" s="13"/>
      <c r="C1886" s="31"/>
      <c r="D1886" s="32"/>
    </row>
    <row r="1887" spans="2:4" ht="15.75">
      <c r="B1887" s="13"/>
      <c r="C1887" s="31"/>
      <c r="D1887" s="32"/>
    </row>
    <row r="1888" spans="2:4" ht="15.75">
      <c r="B1888" s="13"/>
      <c r="C1888" s="31"/>
      <c r="D1888" s="32"/>
    </row>
    <row r="1889" spans="2:4" ht="15.75">
      <c r="B1889" s="13"/>
      <c r="C1889" s="31"/>
      <c r="D1889" s="32"/>
    </row>
    <row r="1890" spans="2:4" ht="15.75">
      <c r="B1890" s="13"/>
      <c r="C1890" s="31"/>
      <c r="D1890" s="32"/>
    </row>
    <row r="1891" spans="2:4" ht="15.75">
      <c r="B1891" s="13"/>
      <c r="C1891" s="31"/>
      <c r="D1891" s="32"/>
    </row>
    <row r="1892" spans="2:4" ht="15.75">
      <c r="B1892" s="13"/>
      <c r="C1892" s="31"/>
      <c r="D1892" s="32"/>
    </row>
    <row r="1893" spans="2:4" ht="15.75">
      <c r="B1893" s="13"/>
      <c r="C1893" s="31"/>
      <c r="D1893" s="32"/>
    </row>
    <row r="1894" spans="2:4" ht="15.75">
      <c r="B1894" s="13"/>
      <c r="C1894" s="31"/>
      <c r="D1894" s="32"/>
    </row>
    <row r="1895" spans="2:4" ht="15.75">
      <c r="B1895" s="13"/>
      <c r="C1895" s="31"/>
      <c r="D1895" s="32"/>
    </row>
    <row r="1896" spans="2:4" ht="15.75">
      <c r="B1896" s="13"/>
      <c r="C1896" s="31"/>
      <c r="D1896" s="32"/>
    </row>
    <row r="1897" spans="2:4" ht="15.75">
      <c r="B1897" s="13"/>
      <c r="C1897" s="31"/>
      <c r="D1897" s="32"/>
    </row>
    <row r="1898" spans="2:4" ht="15.75">
      <c r="B1898" s="13"/>
      <c r="C1898" s="31"/>
      <c r="D1898" s="32"/>
    </row>
    <row r="1899" spans="2:4" ht="15.75">
      <c r="B1899" s="13"/>
      <c r="C1899" s="31"/>
      <c r="D1899" s="32"/>
    </row>
    <row r="1900" spans="2:4" ht="15.75">
      <c r="B1900" s="13"/>
      <c r="C1900" s="31"/>
      <c r="D1900" s="32"/>
    </row>
    <row r="1901" spans="2:4" ht="15.75">
      <c r="B1901" s="13"/>
      <c r="C1901" s="31"/>
      <c r="D1901" s="32"/>
    </row>
    <row r="1902" spans="2:4" ht="15.75">
      <c r="B1902" s="13"/>
      <c r="C1902" s="31"/>
      <c r="D1902" s="32"/>
    </row>
    <row r="1903" spans="2:4" ht="15.75">
      <c r="B1903" s="13"/>
      <c r="C1903" s="31"/>
      <c r="D1903" s="32"/>
    </row>
    <row r="1904" spans="2:4" ht="15.75">
      <c r="B1904" s="13"/>
      <c r="C1904" s="31"/>
      <c r="D1904" s="32"/>
    </row>
    <row r="1905" spans="2:4" ht="15.75">
      <c r="B1905" s="13"/>
      <c r="C1905" s="31"/>
      <c r="D1905" s="32"/>
    </row>
    <row r="1906" spans="2:4" ht="15.75">
      <c r="B1906" s="13"/>
      <c r="C1906" s="31"/>
      <c r="D1906" s="32"/>
    </row>
    <row r="1907" spans="2:4" ht="15.75">
      <c r="B1907" s="13"/>
      <c r="C1907" s="31"/>
      <c r="D1907" s="32"/>
    </row>
    <row r="1908" spans="2:4" ht="15.75">
      <c r="B1908" s="13"/>
      <c r="C1908" s="31"/>
      <c r="D1908" s="32"/>
    </row>
    <row r="1909" spans="2:4" ht="15.75">
      <c r="B1909" s="13"/>
      <c r="C1909" s="31"/>
      <c r="D1909" s="32"/>
    </row>
    <row r="1910" spans="2:4" ht="15.75">
      <c r="B1910" s="13"/>
      <c r="C1910" s="31"/>
      <c r="D1910" s="32"/>
    </row>
    <row r="1911" spans="2:4" ht="15.75">
      <c r="B1911" s="13"/>
      <c r="C1911" s="31"/>
      <c r="D1911" s="32"/>
    </row>
    <row r="1912" spans="2:4" ht="15.75">
      <c r="B1912" s="13"/>
      <c r="C1912" s="31"/>
      <c r="D1912" s="32"/>
    </row>
    <row r="1913" spans="2:4" ht="15.75">
      <c r="B1913" s="13"/>
      <c r="C1913" s="31"/>
      <c r="D1913" s="32"/>
    </row>
    <row r="1914" spans="2:4" ht="15.75">
      <c r="B1914" s="13"/>
      <c r="C1914" s="31"/>
      <c r="D1914" s="32"/>
    </row>
    <row r="1915" spans="2:4" ht="15.75">
      <c r="B1915" s="13"/>
      <c r="C1915" s="31"/>
      <c r="D1915" s="32"/>
    </row>
    <row r="1916" spans="2:4" ht="15.75">
      <c r="B1916" s="13"/>
      <c r="C1916" s="31"/>
      <c r="D1916" s="32"/>
    </row>
    <row r="1917" spans="2:4" ht="15.75">
      <c r="B1917" s="13"/>
      <c r="C1917" s="31"/>
      <c r="D1917" s="32"/>
    </row>
    <row r="1918" spans="2:4" ht="15.75">
      <c r="B1918" s="13"/>
      <c r="C1918" s="31"/>
      <c r="D1918" s="32"/>
    </row>
    <row r="1919" spans="2:4" ht="15.75">
      <c r="B1919" s="13"/>
      <c r="C1919" s="31"/>
      <c r="D1919" s="32"/>
    </row>
    <row r="1920" spans="2:4" ht="15.75">
      <c r="B1920" s="13"/>
      <c r="C1920" s="31"/>
      <c r="D1920" s="32"/>
    </row>
    <row r="1921" spans="2:4" ht="15.75">
      <c r="B1921" s="13"/>
      <c r="C1921" s="31"/>
      <c r="D1921" s="32"/>
    </row>
    <row r="1922" spans="2:4" ht="15.75">
      <c r="B1922" s="13"/>
      <c r="C1922" s="31"/>
      <c r="D1922" s="32"/>
    </row>
    <row r="1923" spans="2:4" ht="15.75">
      <c r="B1923" s="13"/>
      <c r="C1923" s="31"/>
      <c r="D1923" s="32"/>
    </row>
    <row r="1924" spans="2:4" ht="15.75">
      <c r="B1924" s="13"/>
      <c r="C1924" s="31"/>
      <c r="D1924" s="32"/>
    </row>
    <row r="1925" spans="2:4" ht="15.75">
      <c r="B1925" s="13"/>
      <c r="C1925" s="31"/>
      <c r="D1925" s="32"/>
    </row>
    <row r="1926" spans="2:4" ht="15.75">
      <c r="B1926" s="13"/>
      <c r="C1926" s="31"/>
      <c r="D1926" s="32"/>
    </row>
    <row r="1927" spans="2:4" ht="15.75">
      <c r="B1927" s="13"/>
      <c r="C1927" s="31"/>
      <c r="D1927" s="32"/>
    </row>
    <row r="1928" spans="2:4" ht="15.75">
      <c r="B1928" s="13"/>
      <c r="C1928" s="31"/>
      <c r="D1928" s="32"/>
    </row>
    <row r="1929" spans="2:4" ht="15.75">
      <c r="B1929" s="13"/>
      <c r="C1929" s="31"/>
      <c r="D1929" s="32"/>
    </row>
    <row r="1930" spans="2:4" ht="15.75">
      <c r="B1930" s="13"/>
      <c r="C1930" s="31"/>
      <c r="D1930" s="32"/>
    </row>
    <row r="1931" spans="2:4" ht="15.75">
      <c r="B1931" s="13"/>
      <c r="C1931" s="31"/>
      <c r="D1931" s="32"/>
    </row>
    <row r="1932" spans="2:4" ht="15.75">
      <c r="B1932" s="13"/>
      <c r="C1932" s="31"/>
      <c r="D1932" s="32"/>
    </row>
    <row r="1933" spans="2:4" ht="15.75">
      <c r="B1933" s="13"/>
      <c r="C1933" s="31"/>
      <c r="D1933" s="32"/>
    </row>
    <row r="1934" spans="2:4" ht="15.75">
      <c r="B1934" s="13"/>
      <c r="C1934" s="31"/>
      <c r="D1934" s="32"/>
    </row>
    <row r="1935" spans="2:4" ht="15.75">
      <c r="B1935" s="13"/>
      <c r="C1935" s="31"/>
      <c r="D1935" s="32"/>
    </row>
    <row r="1936" spans="2:4" ht="15.75">
      <c r="B1936" s="13"/>
      <c r="C1936" s="31"/>
      <c r="D1936" s="32"/>
    </row>
    <row r="1937" spans="2:4" ht="15.75">
      <c r="B1937" s="13"/>
      <c r="C1937" s="31"/>
      <c r="D1937" s="32"/>
    </row>
    <row r="1938" spans="2:4" ht="15.75">
      <c r="B1938" s="13"/>
      <c r="C1938" s="31"/>
      <c r="D1938" s="32"/>
    </row>
    <row r="1939" spans="2:4" ht="15.75">
      <c r="B1939" s="13"/>
      <c r="C1939" s="31"/>
      <c r="D1939" s="32"/>
    </row>
    <row r="1940" spans="2:4" ht="15.75">
      <c r="B1940" s="13"/>
      <c r="C1940" s="31"/>
      <c r="D1940" s="32"/>
    </row>
    <row r="1941" spans="2:4" ht="15.75">
      <c r="B1941" s="13"/>
      <c r="C1941" s="31"/>
      <c r="D1941" s="32"/>
    </row>
    <row r="1942" spans="2:4" ht="15.75">
      <c r="B1942" s="13"/>
      <c r="C1942" s="31"/>
      <c r="D1942" s="32"/>
    </row>
    <row r="1943" spans="2:4" ht="15.75">
      <c r="B1943" s="13"/>
      <c r="C1943" s="31"/>
      <c r="D1943" s="32"/>
    </row>
    <row r="1944" spans="2:4" ht="15.75">
      <c r="B1944" s="13"/>
      <c r="C1944" s="31"/>
      <c r="D1944" s="32"/>
    </row>
    <row r="1945" spans="2:4" ht="15.75">
      <c r="B1945" s="13"/>
      <c r="C1945" s="31"/>
      <c r="D1945" s="32"/>
    </row>
    <row r="1946" spans="2:4" ht="15.75">
      <c r="B1946" s="13"/>
      <c r="C1946" s="31"/>
      <c r="D1946" s="32"/>
    </row>
    <row r="1947" spans="2:4" ht="15.75">
      <c r="B1947" s="13"/>
      <c r="C1947" s="31"/>
      <c r="D1947" s="32"/>
    </row>
    <row r="1948" spans="2:4" ht="15.75">
      <c r="B1948" s="13"/>
      <c r="C1948" s="31"/>
      <c r="D1948" s="32"/>
    </row>
    <row r="1949" spans="2:4" ht="15.75">
      <c r="B1949" s="13"/>
      <c r="C1949" s="31"/>
      <c r="D1949" s="32"/>
    </row>
    <row r="1950" spans="2:4" ht="15.75">
      <c r="B1950" s="13"/>
      <c r="C1950" s="31"/>
      <c r="D1950" s="32"/>
    </row>
    <row r="1951" spans="2:4" ht="15.75">
      <c r="B1951" s="13"/>
      <c r="C1951" s="31"/>
      <c r="D1951" s="32"/>
    </row>
    <row r="1952" spans="2:4" ht="15.75">
      <c r="B1952" s="13"/>
      <c r="C1952" s="31"/>
      <c r="D1952" s="32"/>
    </row>
    <row r="1953" spans="2:4" ht="15.75">
      <c r="B1953" s="13"/>
      <c r="C1953" s="31"/>
      <c r="D1953" s="32"/>
    </row>
    <row r="1954" spans="2:4" ht="15.75">
      <c r="B1954" s="13"/>
      <c r="C1954" s="31"/>
      <c r="D1954" s="32"/>
    </row>
    <row r="1955" spans="2:4" ht="15.75">
      <c r="B1955" s="13"/>
      <c r="C1955" s="31"/>
      <c r="D1955" s="32"/>
    </row>
    <row r="1956" spans="2:4" ht="15.75">
      <c r="B1956" s="13"/>
      <c r="C1956" s="31"/>
      <c r="D1956" s="32"/>
    </row>
    <row r="1957" spans="2:4" ht="15.75">
      <c r="B1957" s="13"/>
      <c r="C1957" s="31"/>
      <c r="D1957" s="32"/>
    </row>
    <row r="1958" spans="2:4" ht="15.75">
      <c r="B1958" s="13"/>
      <c r="C1958" s="31"/>
      <c r="D1958" s="32"/>
    </row>
    <row r="1959" spans="2:4" ht="15.75">
      <c r="B1959" s="13"/>
      <c r="C1959" s="31"/>
      <c r="D1959" s="32"/>
    </row>
    <row r="1960" spans="2:4" ht="15.75">
      <c r="B1960" s="13"/>
      <c r="C1960" s="31"/>
      <c r="D1960" s="32"/>
    </row>
    <row r="1961" spans="2:4" ht="15.75">
      <c r="B1961" s="13"/>
      <c r="C1961" s="31"/>
      <c r="D1961" s="32"/>
    </row>
    <row r="1962" spans="2:4" ht="15.75">
      <c r="B1962" s="13"/>
      <c r="C1962" s="31"/>
      <c r="D1962" s="32"/>
    </row>
    <row r="1963" spans="2:4" ht="15.75">
      <c r="B1963" s="13"/>
      <c r="C1963" s="31"/>
      <c r="D1963" s="32"/>
    </row>
    <row r="1964" spans="2:4" ht="15.75">
      <c r="B1964" s="13"/>
      <c r="C1964" s="31"/>
      <c r="D1964" s="32"/>
    </row>
    <row r="1965" spans="2:4" ht="15.75">
      <c r="B1965" s="13"/>
      <c r="C1965" s="31"/>
      <c r="D1965" s="32"/>
    </row>
    <row r="1966" spans="2:4" ht="15.75">
      <c r="B1966" s="13"/>
      <c r="C1966" s="31"/>
      <c r="D1966" s="32"/>
    </row>
    <row r="1967" spans="2:4" ht="15.75">
      <c r="B1967" s="13"/>
      <c r="C1967" s="31"/>
      <c r="D1967" s="32"/>
    </row>
    <row r="1968" spans="2:4" ht="15.75">
      <c r="B1968" s="13"/>
      <c r="C1968" s="31"/>
      <c r="D1968" s="32"/>
    </row>
    <row r="1969" spans="2:4" ht="15.75">
      <c r="B1969" s="13"/>
      <c r="C1969" s="31"/>
      <c r="D1969" s="32"/>
    </row>
    <row r="1970" spans="2:4" ht="15.75">
      <c r="B1970" s="13"/>
      <c r="C1970" s="31"/>
      <c r="D1970" s="32"/>
    </row>
    <row r="1971" spans="2:4" ht="15.75">
      <c r="B1971" s="13"/>
      <c r="C1971" s="31"/>
      <c r="D1971" s="32"/>
    </row>
    <row r="1972" spans="2:4" ht="15.75">
      <c r="B1972" s="13"/>
      <c r="C1972" s="31"/>
      <c r="D1972" s="32"/>
    </row>
    <row r="1973" spans="2:4" ht="15.75">
      <c r="B1973" s="13"/>
      <c r="C1973" s="31"/>
      <c r="D1973" s="32"/>
    </row>
    <row r="1974" spans="2:4" ht="15.75">
      <c r="B1974" s="13"/>
      <c r="C1974" s="31"/>
      <c r="D1974" s="32"/>
    </row>
    <row r="1975" spans="2:4" ht="15.75">
      <c r="B1975" s="13"/>
      <c r="C1975" s="31"/>
      <c r="D1975" s="32"/>
    </row>
    <row r="1976" spans="2:4" ht="15.75">
      <c r="B1976" s="13"/>
      <c r="C1976" s="31"/>
      <c r="D1976" s="32"/>
    </row>
    <row r="1977" spans="2:4" ht="15.75">
      <c r="B1977" s="13"/>
      <c r="C1977" s="31"/>
      <c r="D1977" s="32"/>
    </row>
    <row r="1978" spans="2:4" ht="15.75">
      <c r="B1978" s="13"/>
      <c r="C1978" s="31"/>
      <c r="D1978" s="32"/>
    </row>
    <row r="1979" spans="2:4" ht="15.75">
      <c r="B1979" s="13"/>
      <c r="C1979" s="31"/>
      <c r="D1979" s="32"/>
    </row>
    <row r="1980" spans="2:4" ht="15.75">
      <c r="B1980" s="13"/>
      <c r="C1980" s="31"/>
      <c r="D1980" s="32"/>
    </row>
    <row r="1981" spans="2:4" ht="15.75">
      <c r="B1981" s="13"/>
      <c r="C1981" s="31"/>
      <c r="D1981" s="32"/>
    </row>
    <row r="1982" spans="2:4" ht="15.75">
      <c r="B1982" s="13"/>
      <c r="C1982" s="31"/>
      <c r="D1982" s="32"/>
    </row>
    <row r="1983" spans="2:4" ht="15.75">
      <c r="B1983" s="13"/>
      <c r="C1983" s="31"/>
      <c r="D1983" s="32"/>
    </row>
    <row r="1984" spans="2:4" ht="15.75">
      <c r="B1984" s="13"/>
      <c r="C1984" s="31"/>
      <c r="D1984" s="32"/>
    </row>
    <row r="1985" spans="2:4" ht="15.75">
      <c r="B1985" s="13"/>
      <c r="C1985" s="31"/>
      <c r="D1985" s="32"/>
    </row>
    <row r="1986" spans="2:4" ht="15.75">
      <c r="B1986" s="13"/>
      <c r="C1986" s="31"/>
      <c r="D1986" s="32"/>
    </row>
    <row r="1987" spans="2:4" ht="15.75">
      <c r="B1987" s="13"/>
      <c r="C1987" s="31"/>
      <c r="D1987" s="32"/>
    </row>
    <row r="1988" spans="2:4" ht="15.75">
      <c r="B1988" s="13"/>
      <c r="C1988" s="31"/>
      <c r="D1988" s="32"/>
    </row>
    <row r="1989" spans="2:4" ht="15.75">
      <c r="B1989" s="13"/>
      <c r="C1989" s="31"/>
      <c r="D1989" s="32"/>
    </row>
    <row r="1990" spans="2:4" ht="15.75">
      <c r="B1990" s="13"/>
      <c r="C1990" s="31"/>
      <c r="D1990" s="32"/>
    </row>
    <row r="1991" spans="2:4" ht="15.75">
      <c r="B1991" s="13"/>
      <c r="C1991" s="31"/>
      <c r="D1991" s="32"/>
    </row>
    <row r="1992" spans="2:4" ht="15.75">
      <c r="B1992" s="13"/>
      <c r="C1992" s="31"/>
      <c r="D1992" s="32"/>
    </row>
    <row r="1993" spans="2:4" ht="15.75">
      <c r="B1993" s="13"/>
      <c r="C1993" s="31"/>
      <c r="D1993" s="32"/>
    </row>
    <row r="1994" spans="2:4" ht="15.75">
      <c r="B1994" s="13"/>
      <c r="C1994" s="31"/>
      <c r="D1994" s="32"/>
    </row>
    <row r="1995" spans="2:4" ht="15.75">
      <c r="B1995" s="13"/>
      <c r="C1995" s="31"/>
      <c r="D1995" s="32"/>
    </row>
    <row r="1996" spans="2:4" ht="15.75">
      <c r="B1996" s="13"/>
      <c r="C1996" s="31"/>
      <c r="D1996" s="32"/>
    </row>
    <row r="1997" spans="2:4" ht="15.75">
      <c r="B1997" s="13"/>
      <c r="C1997" s="31"/>
      <c r="D1997" s="32"/>
    </row>
    <row r="1998" spans="2:4" ht="15.75">
      <c r="B1998" s="13"/>
      <c r="C1998" s="31"/>
      <c r="D1998" s="32"/>
    </row>
    <row r="1999" spans="2:4" ht="15.75">
      <c r="B1999" s="13"/>
      <c r="C1999" s="31"/>
      <c r="D1999" s="32"/>
    </row>
    <row r="2000" spans="2:4" ht="15.75">
      <c r="B2000" s="13"/>
      <c r="C2000" s="31"/>
      <c r="D2000" s="32"/>
    </row>
    <row r="2001" spans="2:4" ht="15.75">
      <c r="B2001" s="13"/>
      <c r="C2001" s="31"/>
      <c r="D2001" s="32"/>
    </row>
    <row r="2002" spans="2:4" ht="15.75">
      <c r="B2002" s="13"/>
      <c r="C2002" s="31"/>
      <c r="D2002" s="32"/>
    </row>
    <row r="2003" spans="2:4" ht="15.75">
      <c r="B2003" s="13"/>
      <c r="C2003" s="31"/>
      <c r="D2003" s="32"/>
    </row>
    <row r="2004" spans="2:4" ht="15.75">
      <c r="B2004" s="13"/>
      <c r="C2004" s="31"/>
      <c r="D2004" s="32"/>
    </row>
    <row r="2005" spans="2:4" ht="15.75">
      <c r="B2005" s="13"/>
      <c r="C2005" s="31"/>
      <c r="D2005" s="32"/>
    </row>
    <row r="2006" spans="2:4" ht="15.75">
      <c r="B2006" s="13"/>
      <c r="C2006" s="31"/>
      <c r="D2006" s="32"/>
    </row>
    <row r="2007" spans="2:4" ht="15.75">
      <c r="B2007" s="13"/>
      <c r="C2007" s="31"/>
      <c r="D2007" s="32"/>
    </row>
    <row r="2008" spans="2:4" ht="15.75">
      <c r="B2008" s="13"/>
      <c r="C2008" s="31"/>
      <c r="D2008" s="32"/>
    </row>
    <row r="2009" spans="2:4" ht="15.75">
      <c r="B2009" s="13"/>
      <c r="C2009" s="31"/>
      <c r="D2009" s="32"/>
    </row>
    <row r="2010" spans="2:4" ht="15.75">
      <c r="B2010" s="13"/>
      <c r="C2010" s="31"/>
      <c r="D2010" s="32"/>
    </row>
    <row r="2011" spans="2:4" ht="15.75">
      <c r="B2011" s="13"/>
      <c r="C2011" s="31"/>
      <c r="D2011" s="32"/>
    </row>
    <row r="2012" spans="2:4" ht="15.75">
      <c r="B2012" s="13"/>
      <c r="C2012" s="31"/>
      <c r="D2012" s="32"/>
    </row>
    <row r="2013" spans="2:4" ht="15.75">
      <c r="B2013" s="13"/>
      <c r="C2013" s="31"/>
      <c r="D2013" s="32"/>
    </row>
    <row r="2014" spans="2:4" ht="15.75">
      <c r="B2014" s="13"/>
      <c r="C2014" s="31"/>
      <c r="D2014" s="32"/>
    </row>
    <row r="2015" spans="2:4" ht="15.75">
      <c r="B2015" s="13"/>
      <c r="C2015" s="31"/>
      <c r="D2015" s="32"/>
    </row>
    <row r="2016" spans="2:4" ht="15.75">
      <c r="B2016" s="13"/>
      <c r="C2016" s="31"/>
      <c r="D2016" s="32"/>
    </row>
    <row r="2017" spans="2:4" ht="15.75">
      <c r="B2017" s="13"/>
      <c r="C2017" s="31"/>
      <c r="D2017" s="32"/>
    </row>
    <row r="2018" spans="2:4" ht="15.75">
      <c r="B2018" s="13"/>
      <c r="C2018" s="31"/>
      <c r="D2018" s="32"/>
    </row>
    <row r="2019" spans="2:4" ht="15.75">
      <c r="B2019" s="13"/>
      <c r="C2019" s="31"/>
      <c r="D2019" s="32"/>
    </row>
    <row r="2020" spans="2:4" ht="15.75">
      <c r="B2020" s="13"/>
      <c r="C2020" s="31"/>
      <c r="D2020" s="32"/>
    </row>
    <row r="2021" spans="2:4" ht="15.75">
      <c r="B2021" s="13"/>
      <c r="C2021" s="31"/>
      <c r="D2021" s="32"/>
    </row>
    <row r="2022" spans="2:4" ht="15.75">
      <c r="B2022" s="13"/>
      <c r="C2022" s="31"/>
      <c r="D2022" s="32"/>
    </row>
    <row r="2023" spans="2:4" ht="15.75">
      <c r="B2023" s="13"/>
      <c r="C2023" s="31"/>
      <c r="D2023" s="32"/>
    </row>
    <row r="2024" spans="2:4" ht="15.75">
      <c r="B2024" s="13"/>
      <c r="C2024" s="31"/>
      <c r="D2024" s="32"/>
    </row>
    <row r="2025" spans="2:4" ht="15.75">
      <c r="B2025" s="13"/>
      <c r="C2025" s="31"/>
      <c r="D2025" s="32"/>
    </row>
    <row r="2026" spans="2:4" ht="15.75">
      <c r="B2026" s="13"/>
      <c r="C2026" s="31"/>
      <c r="D2026" s="32"/>
    </row>
    <row r="2027" spans="2:4" ht="15.75">
      <c r="B2027" s="13"/>
      <c r="C2027" s="31"/>
      <c r="D2027" s="32"/>
    </row>
    <row r="2028" spans="2:4" ht="15.75">
      <c r="B2028" s="13"/>
      <c r="C2028" s="31"/>
      <c r="D2028" s="32"/>
    </row>
    <row r="2029" spans="2:4" ht="15.75">
      <c r="B2029" s="13"/>
      <c r="C2029" s="31"/>
      <c r="D2029" s="32"/>
    </row>
    <row r="2030" spans="2:4" ht="15.75">
      <c r="B2030" s="13"/>
      <c r="C2030" s="31"/>
      <c r="D2030" s="32"/>
    </row>
    <row r="2031" spans="2:4" ht="15.75">
      <c r="B2031" s="13"/>
      <c r="C2031" s="31"/>
      <c r="D2031" s="32"/>
    </row>
    <row r="2032" spans="2:4" ht="15.75">
      <c r="B2032" s="13"/>
      <c r="C2032" s="31"/>
      <c r="D2032" s="32"/>
    </row>
    <row r="2033" spans="2:4" ht="15.75">
      <c r="B2033" s="13"/>
      <c r="C2033" s="31"/>
      <c r="D2033" s="32"/>
    </row>
    <row r="2034" spans="2:4" ht="15.75">
      <c r="B2034" s="13"/>
      <c r="C2034" s="31"/>
      <c r="D2034" s="32"/>
    </row>
    <row r="2035" spans="2:4" ht="15.75">
      <c r="B2035" s="13"/>
      <c r="C2035" s="31"/>
      <c r="D2035" s="32"/>
    </row>
    <row r="2036" spans="2:4" ht="15.75">
      <c r="B2036" s="13"/>
      <c r="C2036" s="31"/>
      <c r="D2036" s="32"/>
    </row>
    <row r="2037" spans="2:4" ht="15.75">
      <c r="B2037" s="13"/>
      <c r="C2037" s="31"/>
      <c r="D2037" s="32"/>
    </row>
    <row r="2038" spans="2:4" ht="15.75">
      <c r="B2038" s="13"/>
      <c r="C2038" s="31"/>
      <c r="D2038" s="32"/>
    </row>
    <row r="2039" spans="2:4" ht="15.75">
      <c r="B2039" s="13"/>
      <c r="C2039" s="31"/>
      <c r="D2039" s="32"/>
    </row>
    <row r="2040" spans="2:4" ht="15.75">
      <c r="B2040" s="13"/>
      <c r="C2040" s="31"/>
      <c r="D2040" s="32"/>
    </row>
    <row r="2041" spans="2:4" ht="15.75">
      <c r="B2041" s="13"/>
      <c r="C2041" s="31"/>
      <c r="D2041" s="32"/>
    </row>
    <row r="2042" spans="2:4" ht="15.75">
      <c r="B2042" s="13"/>
      <c r="C2042" s="31"/>
      <c r="D2042" s="32"/>
    </row>
    <row r="2043" spans="2:4" ht="15.75">
      <c r="B2043" s="13"/>
      <c r="C2043" s="31"/>
      <c r="D2043" s="32"/>
    </row>
    <row r="2044" spans="2:4" ht="15.75">
      <c r="B2044" s="13"/>
      <c r="C2044" s="31"/>
      <c r="D2044" s="32"/>
    </row>
    <row r="2045" spans="2:4" ht="15.75">
      <c r="B2045" s="13"/>
      <c r="C2045" s="31"/>
      <c r="D2045" s="32"/>
    </row>
    <row r="2046" spans="2:4" ht="15.75">
      <c r="B2046" s="13"/>
      <c r="C2046" s="31"/>
      <c r="D2046" s="32"/>
    </row>
    <row r="2047" spans="2:4" ht="15.75">
      <c r="B2047" s="13"/>
      <c r="C2047" s="31"/>
      <c r="D2047" s="32"/>
    </row>
    <row r="2048" spans="2:4" ht="15.75">
      <c r="B2048" s="13"/>
      <c r="C2048" s="31"/>
      <c r="D2048" s="32"/>
    </row>
    <row r="2049" spans="2:4" ht="15.75">
      <c r="B2049" s="13"/>
      <c r="C2049" s="31"/>
      <c r="D2049" s="32"/>
    </row>
    <row r="2050" spans="2:4" ht="15.75">
      <c r="B2050" s="13"/>
      <c r="C2050" s="31"/>
      <c r="D2050" s="32"/>
    </row>
    <row r="2051" spans="2:4" ht="15.75">
      <c r="B2051" s="13"/>
      <c r="C2051" s="31"/>
      <c r="D2051" s="32"/>
    </row>
    <row r="2052" spans="2:4" ht="15.75">
      <c r="B2052" s="13"/>
      <c r="C2052" s="31"/>
      <c r="D2052" s="32"/>
    </row>
    <row r="2053" spans="2:4" ht="15.75">
      <c r="B2053" s="13"/>
      <c r="C2053" s="31"/>
      <c r="D2053" s="32"/>
    </row>
    <row r="2054" spans="2:4" ht="15.75">
      <c r="B2054" s="13"/>
      <c r="C2054" s="31"/>
      <c r="D2054" s="32"/>
    </row>
    <row r="2055" spans="2:4" ht="15.75">
      <c r="B2055" s="13"/>
      <c r="C2055" s="31"/>
      <c r="D2055" s="32"/>
    </row>
    <row r="2056" spans="2:4" ht="15.75">
      <c r="B2056" s="13"/>
      <c r="C2056" s="31"/>
      <c r="D2056" s="32"/>
    </row>
    <row r="2057" spans="2:4" ht="15.75">
      <c r="B2057" s="13"/>
      <c r="C2057" s="31"/>
      <c r="D2057" s="32"/>
    </row>
    <row r="2058" spans="2:4" ht="15.75">
      <c r="B2058" s="13"/>
      <c r="C2058" s="31"/>
      <c r="D2058" s="32"/>
    </row>
    <row r="2059" spans="2:4" ht="15.75">
      <c r="B2059" s="13"/>
      <c r="C2059" s="31"/>
      <c r="D2059" s="32"/>
    </row>
    <row r="2060" spans="2:4" ht="15.75">
      <c r="B2060" s="13"/>
      <c r="C2060" s="31"/>
      <c r="D2060" s="32"/>
    </row>
    <row r="2061" spans="2:4" ht="15.75">
      <c r="B2061" s="13"/>
      <c r="C2061" s="31"/>
      <c r="D2061" s="32"/>
    </row>
    <row r="2062" spans="2:4" ht="15.75">
      <c r="B2062" s="13"/>
      <c r="C2062" s="31"/>
      <c r="D2062" s="32"/>
    </row>
    <row r="2063" spans="2:4" ht="15.75">
      <c r="B2063" s="13"/>
      <c r="C2063" s="31"/>
      <c r="D2063" s="32"/>
    </row>
    <row r="2064" spans="2:4" ht="15.75">
      <c r="B2064" s="13"/>
      <c r="C2064" s="31"/>
      <c r="D2064" s="32"/>
    </row>
    <row r="2065" spans="2:4" ht="15.75">
      <c r="B2065" s="13"/>
      <c r="C2065" s="31"/>
      <c r="D2065" s="32"/>
    </row>
    <row r="2066" spans="2:4" ht="15.75">
      <c r="B2066" s="13"/>
      <c r="C2066" s="31"/>
      <c r="D2066" s="32"/>
    </row>
    <row r="2067" spans="2:4" ht="15.75">
      <c r="B2067" s="13"/>
      <c r="C2067" s="31"/>
      <c r="D2067" s="32"/>
    </row>
    <row r="2068" spans="2:4" ht="15.75">
      <c r="B2068" s="13"/>
      <c r="C2068" s="31"/>
      <c r="D2068" s="32"/>
    </row>
    <row r="2069" spans="2:4" ht="15.75">
      <c r="B2069" s="13"/>
      <c r="C2069" s="31"/>
      <c r="D2069" s="32"/>
    </row>
    <row r="2070" spans="2:4" ht="15.75">
      <c r="B2070" s="13"/>
      <c r="C2070" s="31"/>
      <c r="D2070" s="32"/>
    </row>
    <row r="2071" spans="2:4" ht="15.75">
      <c r="B2071" s="13"/>
      <c r="C2071" s="31"/>
      <c r="D2071" s="32"/>
    </row>
    <row r="2072" spans="2:4" ht="15.75">
      <c r="B2072" s="13"/>
      <c r="C2072" s="31"/>
      <c r="D2072" s="32"/>
    </row>
    <row r="2073" spans="2:4" ht="15.75">
      <c r="B2073" s="13"/>
      <c r="C2073" s="31"/>
      <c r="D2073" s="32"/>
    </row>
    <row r="2074" spans="2:4" ht="15.75">
      <c r="B2074" s="13"/>
      <c r="C2074" s="31"/>
      <c r="D2074" s="32"/>
    </row>
    <row r="2075" spans="2:4" ht="15.75">
      <c r="B2075" s="13"/>
      <c r="C2075" s="31"/>
      <c r="D2075" s="32"/>
    </row>
    <row r="2076" spans="2:4" ht="15.75">
      <c r="B2076" s="13"/>
      <c r="C2076" s="31"/>
      <c r="D2076" s="32"/>
    </row>
    <row r="2077" spans="2:4" ht="15.75">
      <c r="B2077" s="13"/>
      <c r="C2077" s="31"/>
      <c r="D2077" s="32"/>
    </row>
    <row r="2078" spans="2:4" ht="15.75">
      <c r="B2078" s="13"/>
      <c r="C2078" s="31"/>
      <c r="D2078" s="32"/>
    </row>
    <row r="2079" spans="2:4" ht="15.75">
      <c r="B2079" s="13"/>
      <c r="C2079" s="31"/>
      <c r="D2079" s="32"/>
    </row>
    <row r="2080" spans="2:4" ht="15.75">
      <c r="B2080" s="13"/>
      <c r="C2080" s="31"/>
      <c r="D2080" s="32"/>
    </row>
    <row r="2081" spans="2:4" ht="15.75">
      <c r="B2081" s="13"/>
      <c r="C2081" s="31"/>
      <c r="D2081" s="32"/>
    </row>
    <row r="2082" spans="2:4" ht="15.75">
      <c r="B2082" s="13"/>
      <c r="C2082" s="31"/>
      <c r="D2082" s="32"/>
    </row>
    <row r="2083" spans="2:4" ht="15.75">
      <c r="B2083" s="13"/>
      <c r="C2083" s="31"/>
      <c r="D2083" s="32"/>
    </row>
    <row r="2084" spans="2:4" ht="15.75">
      <c r="B2084" s="13"/>
      <c r="C2084" s="31"/>
      <c r="D2084" s="32"/>
    </row>
    <row r="2085" spans="2:4" ht="15.75">
      <c r="B2085" s="13"/>
      <c r="C2085" s="31"/>
      <c r="D2085" s="32"/>
    </row>
    <row r="2086" spans="2:4" ht="15.75">
      <c r="B2086" s="13"/>
      <c r="C2086" s="31"/>
      <c r="D2086" s="32"/>
    </row>
    <row r="2087" spans="2:4" ht="15.75">
      <c r="B2087" s="13"/>
      <c r="C2087" s="31"/>
      <c r="D2087" s="32"/>
    </row>
    <row r="2088" spans="2:4" ht="15.75">
      <c r="B2088" s="13"/>
      <c r="C2088" s="31"/>
      <c r="D2088" s="32"/>
    </row>
    <row r="2089" spans="2:4" ht="15.75">
      <c r="B2089" s="13"/>
      <c r="C2089" s="31"/>
      <c r="D2089" s="32"/>
    </row>
    <row r="2090" spans="2:4" ht="15.75">
      <c r="B2090" s="13"/>
      <c r="C2090" s="31"/>
      <c r="D2090" s="32"/>
    </row>
    <row r="2091" spans="2:4" ht="15.75">
      <c r="B2091" s="13"/>
      <c r="C2091" s="31"/>
      <c r="D2091" s="32"/>
    </row>
    <row r="2092" spans="2:4" ht="15.75">
      <c r="B2092" s="13"/>
      <c r="C2092" s="31"/>
      <c r="D2092" s="32"/>
    </row>
    <row r="2093" spans="2:4" ht="15.75">
      <c r="B2093" s="13"/>
      <c r="C2093" s="31"/>
      <c r="D2093" s="32"/>
    </row>
    <row r="2094" spans="2:4" ht="15.75">
      <c r="B2094" s="13"/>
      <c r="C2094" s="31"/>
      <c r="D2094" s="32"/>
    </row>
    <row r="2095" spans="2:4" ht="15.75">
      <c r="B2095" s="13"/>
      <c r="C2095" s="31"/>
      <c r="D2095" s="32"/>
    </row>
    <row r="2096" spans="2:4" ht="15.75">
      <c r="B2096" s="13"/>
      <c r="C2096" s="31"/>
      <c r="D2096" s="32"/>
    </row>
    <row r="2097" spans="2:4" ht="15.75">
      <c r="B2097" s="13"/>
      <c r="C2097" s="31"/>
      <c r="D2097" s="32"/>
    </row>
    <row r="2098" spans="2:4" ht="15.75">
      <c r="B2098" s="13"/>
      <c r="C2098" s="31"/>
      <c r="D2098" s="32"/>
    </row>
    <row r="2099" spans="2:4" ht="15.75">
      <c r="B2099" s="13"/>
      <c r="C2099" s="31"/>
      <c r="D2099" s="32"/>
    </row>
    <row r="2100" spans="2:4" ht="15.75">
      <c r="B2100" s="13"/>
      <c r="C2100" s="31"/>
      <c r="D2100" s="32"/>
    </row>
    <row r="2101" spans="2:4" ht="15.75">
      <c r="B2101" s="13"/>
      <c r="C2101" s="31"/>
      <c r="D2101" s="32"/>
    </row>
    <row r="2102" spans="2:4" ht="15.75">
      <c r="B2102" s="13"/>
      <c r="C2102" s="31"/>
      <c r="D2102" s="32"/>
    </row>
    <row r="2103" spans="2:4" ht="15.75">
      <c r="B2103" s="13"/>
      <c r="C2103" s="31"/>
      <c r="D2103" s="32"/>
    </row>
    <row r="2104" spans="2:4" ht="15.75">
      <c r="B2104" s="13"/>
      <c r="C2104" s="31"/>
      <c r="D2104" s="32"/>
    </row>
    <row r="2105" spans="2:4" ht="15.75">
      <c r="B2105" s="13"/>
      <c r="C2105" s="31"/>
      <c r="D2105" s="32"/>
    </row>
    <row r="2106" spans="2:4" ht="15.75">
      <c r="B2106" s="13"/>
      <c r="C2106" s="31"/>
      <c r="D2106" s="32"/>
    </row>
    <row r="2107" spans="2:4" ht="15.75">
      <c r="B2107" s="13"/>
      <c r="C2107" s="31"/>
      <c r="D2107" s="32"/>
    </row>
    <row r="2108" spans="2:4" ht="15.75">
      <c r="B2108" s="13"/>
      <c r="C2108" s="31"/>
      <c r="D2108" s="32"/>
    </row>
    <row r="2109" spans="2:4" ht="15.75">
      <c r="B2109" s="13"/>
      <c r="C2109" s="31"/>
      <c r="D2109" s="32"/>
    </row>
    <row r="2110" spans="2:4" ht="15.75">
      <c r="B2110" s="13"/>
      <c r="C2110" s="31"/>
      <c r="D2110" s="32"/>
    </row>
    <row r="2111" spans="2:4" ht="15.75">
      <c r="B2111" s="13"/>
      <c r="C2111" s="31"/>
      <c r="D2111" s="32"/>
    </row>
    <row r="2112" spans="2:4" ht="15.75">
      <c r="B2112" s="13"/>
      <c r="C2112" s="31"/>
      <c r="D2112" s="32"/>
    </row>
    <row r="2113" spans="2:4" ht="15.75">
      <c r="B2113" s="13"/>
      <c r="C2113" s="31"/>
      <c r="D2113" s="32"/>
    </row>
    <row r="2114" spans="2:4" ht="15.75">
      <c r="B2114" s="13"/>
      <c r="C2114" s="31"/>
      <c r="D2114" s="32"/>
    </row>
    <row r="2115" spans="2:4" ht="15.75">
      <c r="B2115" s="13"/>
      <c r="C2115" s="31"/>
      <c r="D2115" s="32"/>
    </row>
    <row r="2116" spans="2:4" ht="15.75">
      <c r="B2116" s="13"/>
      <c r="C2116" s="31"/>
      <c r="D2116" s="32"/>
    </row>
    <row r="2117" spans="2:4" ht="15.75">
      <c r="B2117" s="13"/>
      <c r="C2117" s="31"/>
      <c r="D2117" s="32"/>
    </row>
    <row r="2118" spans="2:4" ht="15.75">
      <c r="B2118" s="13"/>
      <c r="C2118" s="31"/>
      <c r="D2118" s="32"/>
    </row>
    <row r="2119" spans="2:4" ht="15.75">
      <c r="B2119" s="13"/>
      <c r="C2119" s="31"/>
      <c r="D2119" s="32"/>
    </row>
    <row r="2120" spans="2:4" ht="15.75">
      <c r="B2120" s="13"/>
      <c r="C2120" s="31"/>
      <c r="D2120" s="32"/>
    </row>
    <row r="2121" spans="2:4" ht="15.75">
      <c r="B2121" s="13"/>
      <c r="C2121" s="31"/>
      <c r="D2121" s="32"/>
    </row>
    <row r="2122" spans="2:4" ht="15.75">
      <c r="B2122" s="13"/>
      <c r="C2122" s="31"/>
      <c r="D2122" s="32"/>
    </row>
    <row r="2123" spans="2:4" ht="15.75">
      <c r="B2123" s="13"/>
      <c r="C2123" s="31"/>
      <c r="D2123" s="32"/>
    </row>
    <row r="2124" spans="2:4" ht="15.75">
      <c r="B2124" s="13"/>
      <c r="C2124" s="31"/>
      <c r="D2124" s="32"/>
    </row>
    <row r="2125" spans="2:4" ht="15.75">
      <c r="B2125" s="13"/>
      <c r="C2125" s="31"/>
      <c r="D2125" s="32"/>
    </row>
    <row r="2126" spans="2:4" ht="15.75">
      <c r="B2126" s="13"/>
      <c r="C2126" s="31"/>
      <c r="D2126" s="32"/>
    </row>
    <row r="2127" spans="2:4" ht="15.75">
      <c r="B2127" s="13"/>
      <c r="C2127" s="31"/>
      <c r="D2127" s="32"/>
    </row>
    <row r="2128" spans="2:4" ht="15.75">
      <c r="B2128" s="13"/>
      <c r="C2128" s="31"/>
      <c r="D2128" s="32"/>
    </row>
    <row r="2129" spans="2:4" ht="15.75">
      <c r="B2129" s="13"/>
      <c r="C2129" s="31"/>
      <c r="D2129" s="32"/>
    </row>
    <row r="2130" spans="2:4" ht="15.75">
      <c r="B2130" s="13"/>
      <c r="C2130" s="31"/>
      <c r="D2130" s="32"/>
    </row>
    <row r="2131" spans="2:4" ht="15.75">
      <c r="B2131" s="13"/>
      <c r="C2131" s="31"/>
      <c r="D2131" s="32"/>
    </row>
    <row r="2132" spans="2:4" ht="15.75">
      <c r="B2132" s="13"/>
      <c r="C2132" s="31"/>
      <c r="D2132" s="32"/>
    </row>
    <row r="2133" spans="2:4" ht="15.75">
      <c r="B2133" s="13"/>
      <c r="C2133" s="31"/>
      <c r="D2133" s="32"/>
    </row>
    <row r="2134" spans="2:4" ht="15.75">
      <c r="B2134" s="13"/>
      <c r="C2134" s="31"/>
      <c r="D2134" s="32"/>
    </row>
    <row r="2135" spans="2:4" ht="15.75">
      <c r="B2135" s="13"/>
      <c r="C2135" s="31"/>
      <c r="D2135" s="32"/>
    </row>
    <row r="2136" spans="2:4" ht="15.75">
      <c r="B2136" s="13"/>
      <c r="C2136" s="31"/>
      <c r="D2136" s="32"/>
    </row>
    <row r="2137" spans="2:4" ht="15.75">
      <c r="B2137" s="13"/>
      <c r="C2137" s="31"/>
      <c r="D2137" s="32"/>
    </row>
    <row r="2138" spans="2:4" ht="15.75">
      <c r="B2138" s="13"/>
      <c r="C2138" s="31"/>
      <c r="D2138" s="32"/>
    </row>
    <row r="2139" spans="2:4" ht="15.75">
      <c r="B2139" s="13"/>
      <c r="C2139" s="31"/>
      <c r="D2139" s="32"/>
    </row>
    <row r="2140" spans="2:4" ht="15.75">
      <c r="B2140" s="13"/>
      <c r="C2140" s="31"/>
      <c r="D2140" s="32"/>
    </row>
    <row r="2141" spans="2:4" ht="15.75">
      <c r="B2141" s="13"/>
      <c r="C2141" s="31"/>
      <c r="D2141" s="32"/>
    </row>
    <row r="2142" spans="2:4" ht="15.75">
      <c r="B2142" s="13"/>
      <c r="C2142" s="31"/>
      <c r="D2142" s="32"/>
    </row>
    <row r="2143" spans="2:4" ht="15.75">
      <c r="B2143" s="13"/>
      <c r="C2143" s="31"/>
      <c r="D2143" s="32"/>
    </row>
    <row r="2144" spans="2:4" ht="15.75">
      <c r="B2144" s="13"/>
      <c r="C2144" s="31"/>
      <c r="D2144" s="32"/>
    </row>
    <row r="2145" spans="2:4" ht="15.75">
      <c r="B2145" s="13"/>
      <c r="C2145" s="31"/>
      <c r="D2145" s="32"/>
    </row>
    <row r="2146" spans="2:4" ht="15.75">
      <c r="B2146" s="13"/>
      <c r="C2146" s="31"/>
      <c r="D2146" s="32"/>
    </row>
    <row r="2147" spans="2:4" ht="15.75">
      <c r="B2147" s="13"/>
      <c r="C2147" s="31"/>
      <c r="D2147" s="32"/>
    </row>
    <row r="2148" spans="2:4" ht="15.75">
      <c r="B2148" s="13"/>
      <c r="C2148" s="31"/>
      <c r="D2148" s="32"/>
    </row>
    <row r="2149" spans="2:4" ht="15.75">
      <c r="B2149" s="13"/>
      <c r="C2149" s="31"/>
      <c r="D2149" s="32"/>
    </row>
    <row r="2150" spans="2:4" ht="15.75">
      <c r="B2150" s="13"/>
      <c r="C2150" s="31"/>
      <c r="D2150" s="32"/>
    </row>
    <row r="2151" spans="2:4" ht="15.75">
      <c r="B2151" s="13"/>
      <c r="C2151" s="31"/>
      <c r="D2151" s="32"/>
    </row>
    <row r="2152" spans="2:4" ht="15.75">
      <c r="B2152" s="13"/>
      <c r="C2152" s="31"/>
      <c r="D2152" s="32"/>
    </row>
    <row r="2153" spans="2:4" ht="15.75">
      <c r="B2153" s="13"/>
      <c r="C2153" s="31"/>
      <c r="D2153" s="32"/>
    </row>
    <row r="2154" spans="2:4" ht="15.75">
      <c r="B2154" s="13"/>
      <c r="C2154" s="31"/>
      <c r="D2154" s="32"/>
    </row>
    <row r="2155" spans="2:4" ht="15.75">
      <c r="B2155" s="13"/>
      <c r="C2155" s="31"/>
      <c r="D2155" s="32"/>
    </row>
    <row r="2156" spans="2:4" ht="15.75">
      <c r="B2156" s="13"/>
      <c r="C2156" s="31"/>
      <c r="D2156" s="32"/>
    </row>
    <row r="2157" spans="2:4" ht="15.75">
      <c r="B2157" s="13"/>
      <c r="C2157" s="31"/>
      <c r="D2157" s="32"/>
    </row>
    <row r="2158" spans="2:4" ht="15.75">
      <c r="B2158" s="13"/>
      <c r="C2158" s="31"/>
      <c r="D2158" s="32"/>
    </row>
    <row r="2159" spans="2:4" ht="15.75">
      <c r="B2159" s="13"/>
      <c r="C2159" s="31"/>
      <c r="D2159" s="32"/>
    </row>
    <row r="2160" spans="2:4" ht="15.75">
      <c r="B2160" s="13"/>
      <c r="C2160" s="31"/>
      <c r="D2160" s="32"/>
    </row>
    <row r="2161" spans="2:4" ht="15.75">
      <c r="B2161" s="13"/>
      <c r="C2161" s="31"/>
      <c r="D2161" s="32"/>
    </row>
    <row r="2162" spans="2:4" ht="15.75">
      <c r="B2162" s="13"/>
      <c r="C2162" s="31"/>
      <c r="D2162" s="32"/>
    </row>
    <row r="2163" spans="2:4" ht="15.75">
      <c r="B2163" s="13"/>
      <c r="C2163" s="31"/>
      <c r="D2163" s="32"/>
    </row>
    <row r="2164" spans="2:4" ht="15.75">
      <c r="B2164" s="13"/>
      <c r="C2164" s="31"/>
      <c r="D2164" s="32"/>
    </row>
    <row r="2165" spans="2:4" ht="15.75">
      <c r="B2165" s="13"/>
      <c r="C2165" s="31"/>
      <c r="D2165" s="32"/>
    </row>
    <row r="2166" spans="2:4" ht="15.75">
      <c r="B2166" s="13"/>
      <c r="C2166" s="31"/>
      <c r="D2166" s="32"/>
    </row>
    <row r="2167" spans="2:4" ht="15.75">
      <c r="B2167" s="13"/>
      <c r="C2167" s="31"/>
      <c r="D2167" s="32"/>
    </row>
    <row r="2168" spans="2:4" ht="15.75">
      <c r="B2168" s="13"/>
      <c r="C2168" s="31"/>
      <c r="D2168" s="32"/>
    </row>
    <row r="2169" spans="2:4" ht="15.75">
      <c r="B2169" s="13"/>
      <c r="C2169" s="31"/>
      <c r="D2169" s="32"/>
    </row>
    <row r="2170" spans="2:4" ht="15.75">
      <c r="B2170" s="13"/>
      <c r="C2170" s="31"/>
      <c r="D2170" s="32"/>
    </row>
    <row r="2171" spans="2:4" ht="15.75">
      <c r="B2171" s="13"/>
      <c r="C2171" s="31"/>
      <c r="D2171" s="32"/>
    </row>
    <row r="2172" spans="2:4" ht="15.75">
      <c r="B2172" s="13"/>
      <c r="C2172" s="31"/>
      <c r="D2172" s="32"/>
    </row>
    <row r="2173" spans="2:4" ht="15.75">
      <c r="B2173" s="13"/>
      <c r="C2173" s="31"/>
      <c r="D2173" s="32"/>
    </row>
    <row r="2174" spans="2:4" ht="15.75">
      <c r="B2174" s="13"/>
      <c r="C2174" s="31"/>
      <c r="D2174" s="32"/>
    </row>
    <row r="2175" spans="2:4" ht="15.75">
      <c r="B2175" s="13"/>
      <c r="C2175" s="31"/>
      <c r="D2175" s="32"/>
    </row>
    <row r="2176" spans="2:4" ht="15.75">
      <c r="B2176" s="13"/>
      <c r="C2176" s="31"/>
      <c r="D2176" s="32"/>
    </row>
    <row r="2177" spans="2:4" ht="15.75">
      <c r="B2177" s="13"/>
      <c r="C2177" s="31"/>
      <c r="D2177" s="32"/>
    </row>
    <row r="2178" spans="2:4" ht="15.75">
      <c r="B2178" s="13"/>
      <c r="C2178" s="31"/>
      <c r="D2178" s="32"/>
    </row>
    <row r="2179" spans="2:4" ht="15.75">
      <c r="B2179" s="13"/>
      <c r="C2179" s="31"/>
      <c r="D2179" s="32"/>
    </row>
    <row r="2180" spans="2:4" ht="15.75">
      <c r="B2180" s="13"/>
      <c r="C2180" s="31"/>
      <c r="D2180" s="32"/>
    </row>
    <row r="2181" spans="2:4" ht="15.75">
      <c r="B2181" s="13"/>
      <c r="C2181" s="31"/>
      <c r="D2181" s="32"/>
    </row>
    <row r="2182" spans="2:4" ht="15.75">
      <c r="B2182" s="13"/>
      <c r="C2182" s="31"/>
      <c r="D2182" s="32"/>
    </row>
    <row r="2183" spans="2:4" ht="15.75">
      <c r="B2183" s="13"/>
      <c r="C2183" s="31"/>
      <c r="D2183" s="32"/>
    </row>
    <row r="2184" spans="2:4" ht="15.75">
      <c r="B2184" s="13"/>
      <c r="C2184" s="31"/>
      <c r="D2184" s="32"/>
    </row>
    <row r="2185" spans="2:4" ht="15.75">
      <c r="B2185" s="13"/>
      <c r="C2185" s="31"/>
      <c r="D2185" s="32"/>
    </row>
    <row r="2186" spans="2:4" ht="15.75">
      <c r="B2186" s="13"/>
      <c r="C2186" s="31"/>
      <c r="D2186" s="32"/>
    </row>
    <row r="2187" spans="2:4" ht="15.75">
      <c r="B2187" s="13"/>
      <c r="C2187" s="31"/>
      <c r="D2187" s="32"/>
    </row>
    <row r="2188" spans="2:4" ht="15.75">
      <c r="B2188" s="13"/>
      <c r="C2188" s="31"/>
      <c r="D2188" s="32"/>
    </row>
    <row r="2189" spans="2:4" ht="15.75">
      <c r="B2189" s="13"/>
      <c r="C2189" s="31"/>
      <c r="D2189" s="32"/>
    </row>
    <row r="2190" spans="2:4" ht="15.75">
      <c r="B2190" s="13"/>
      <c r="C2190" s="31"/>
      <c r="D2190" s="32"/>
    </row>
    <row r="2191" spans="2:4" ht="15.75">
      <c r="B2191" s="13"/>
      <c r="C2191" s="31"/>
      <c r="D2191" s="32"/>
    </row>
    <row r="2192" spans="2:4" ht="15.75">
      <c r="B2192" s="13"/>
      <c r="C2192" s="31"/>
      <c r="D2192" s="32"/>
    </row>
    <row r="2193" spans="2:4" ht="15.75">
      <c r="B2193" s="13"/>
      <c r="C2193" s="31"/>
      <c r="D2193" s="32"/>
    </row>
    <row r="2194" spans="2:4" ht="15.75">
      <c r="B2194" s="13"/>
      <c r="C2194" s="31"/>
      <c r="D2194" s="32"/>
    </row>
    <row r="2195" spans="2:4" ht="15.75">
      <c r="B2195" s="13"/>
      <c r="C2195" s="31"/>
      <c r="D2195" s="32"/>
    </row>
    <row r="2196" spans="2:4" ht="15.75">
      <c r="B2196" s="13"/>
      <c r="C2196" s="31"/>
      <c r="D2196" s="32"/>
    </row>
    <row r="2197" spans="2:4" ht="15.75">
      <c r="B2197" s="13"/>
      <c r="C2197" s="31"/>
      <c r="D2197" s="32"/>
    </row>
    <row r="2198" spans="2:4" ht="15.75">
      <c r="B2198" s="13"/>
      <c r="C2198" s="31"/>
      <c r="D2198" s="32"/>
    </row>
    <row r="2199" spans="2:4" ht="15.75">
      <c r="B2199" s="13"/>
      <c r="C2199" s="31"/>
      <c r="D2199" s="32"/>
    </row>
    <row r="2200" spans="2:4" ht="15.75">
      <c r="B2200" s="13"/>
      <c r="C2200" s="31"/>
      <c r="D2200" s="32"/>
    </row>
    <row r="2201" spans="2:4" ht="15.75">
      <c r="B2201" s="13"/>
      <c r="C2201" s="31"/>
      <c r="D2201" s="32"/>
    </row>
    <row r="2202" spans="2:4" ht="15.75">
      <c r="B2202" s="13"/>
      <c r="C2202" s="31"/>
      <c r="D2202" s="32"/>
    </row>
    <row r="2203" spans="2:4" ht="15.75">
      <c r="B2203" s="13"/>
      <c r="C2203" s="31"/>
      <c r="D2203" s="32"/>
    </row>
    <row r="2204" spans="2:4" ht="15.75">
      <c r="B2204" s="13"/>
      <c r="C2204" s="31"/>
      <c r="D2204" s="32"/>
    </row>
    <row r="2205" spans="2:4" ht="15.75">
      <c r="B2205" s="13"/>
      <c r="C2205" s="31"/>
      <c r="D2205" s="32"/>
    </row>
    <row r="2206" spans="2:4" ht="15.75">
      <c r="B2206" s="13"/>
      <c r="C2206" s="31"/>
      <c r="D2206" s="32"/>
    </row>
    <row r="2207" spans="2:4" ht="15.75">
      <c r="B2207" s="13"/>
      <c r="C2207" s="31"/>
      <c r="D2207" s="32"/>
    </row>
    <row r="2208" spans="2:4" ht="15.75">
      <c r="B2208" s="13"/>
      <c r="C2208" s="31"/>
      <c r="D2208" s="32"/>
    </row>
    <row r="2209" spans="2:4" ht="15.75">
      <c r="B2209" s="13"/>
      <c r="C2209" s="31"/>
      <c r="D2209" s="32"/>
    </row>
    <row r="2210" spans="2:4" ht="15.75">
      <c r="B2210" s="13"/>
      <c r="C2210" s="31"/>
      <c r="D2210" s="32"/>
    </row>
    <row r="2211" spans="2:4" ht="15.75">
      <c r="B2211" s="13"/>
      <c r="C2211" s="31"/>
      <c r="D2211" s="32"/>
    </row>
    <row r="2212" spans="2:4" ht="15.75">
      <c r="B2212" s="13"/>
      <c r="C2212" s="31"/>
      <c r="D2212" s="32"/>
    </row>
    <row r="2213" spans="2:4" ht="15.75">
      <c r="B2213" s="13"/>
      <c r="C2213" s="31"/>
      <c r="D2213" s="32"/>
    </row>
    <row r="2214" spans="2:4" ht="15.75">
      <c r="B2214" s="13"/>
      <c r="C2214" s="31"/>
      <c r="D2214" s="32"/>
    </row>
    <row r="2215" spans="2:4" ht="15.75">
      <c r="B2215" s="13"/>
      <c r="C2215" s="31"/>
      <c r="D2215" s="32"/>
    </row>
    <row r="2216" spans="2:4" ht="15.75">
      <c r="B2216" s="13"/>
      <c r="C2216" s="31"/>
      <c r="D2216" s="32"/>
    </row>
    <row r="2217" spans="2:4" ht="15.75">
      <c r="B2217" s="13"/>
      <c r="C2217" s="31"/>
      <c r="D2217" s="32"/>
    </row>
    <row r="2218" spans="2:4" ht="15.75">
      <c r="B2218" s="13"/>
      <c r="C2218" s="31"/>
      <c r="D2218" s="32"/>
    </row>
    <row r="2219" spans="2:4" ht="15.75">
      <c r="B2219" s="13"/>
      <c r="C2219" s="31"/>
      <c r="D2219" s="32"/>
    </row>
    <row r="2220" spans="2:4" ht="15.75">
      <c r="B2220" s="13"/>
      <c r="C2220" s="31"/>
      <c r="D2220" s="32"/>
    </row>
    <row r="2221" spans="2:4" ht="15.75">
      <c r="B2221" s="13"/>
      <c r="C2221" s="31"/>
      <c r="D2221" s="32"/>
    </row>
    <row r="2222" spans="2:4" ht="15.75">
      <c r="B2222" s="13"/>
      <c r="C2222" s="31"/>
      <c r="D2222" s="32"/>
    </row>
    <row r="2223" spans="2:4" ht="15.75">
      <c r="B2223" s="13"/>
      <c r="C2223" s="31"/>
      <c r="D2223" s="32"/>
    </row>
    <row r="2224" spans="2:4" ht="15.75">
      <c r="B2224" s="13"/>
      <c r="C2224" s="31"/>
      <c r="D2224" s="32"/>
    </row>
    <row r="2225" spans="2:4" ht="15.75">
      <c r="B2225" s="13"/>
      <c r="C2225" s="31"/>
      <c r="D2225" s="32"/>
    </row>
    <row r="2226" spans="2:4" ht="15.75">
      <c r="B2226" s="13"/>
      <c r="C2226" s="31"/>
      <c r="D2226" s="32"/>
    </row>
    <row r="2227" spans="2:4" ht="15.75">
      <c r="B2227" s="13"/>
      <c r="C2227" s="31"/>
      <c r="D2227" s="32"/>
    </row>
    <row r="2228" spans="2:4" ht="15.75">
      <c r="B2228" s="13"/>
      <c r="C2228" s="31"/>
      <c r="D2228" s="32"/>
    </row>
    <row r="2229" spans="2:4" ht="15.75">
      <c r="B2229" s="13"/>
      <c r="C2229" s="31"/>
      <c r="D2229" s="32"/>
    </row>
    <row r="2230" spans="2:4" ht="15.75">
      <c r="B2230" s="13"/>
      <c r="C2230" s="31"/>
      <c r="D2230" s="32"/>
    </row>
    <row r="2231" spans="2:4" ht="15.75">
      <c r="B2231" s="13"/>
      <c r="C2231" s="31"/>
      <c r="D2231" s="32"/>
    </row>
    <row r="2232" spans="2:4" ht="15.75">
      <c r="B2232" s="13"/>
      <c r="C2232" s="31"/>
      <c r="D2232" s="32"/>
    </row>
    <row r="2233" spans="2:4" ht="15.75">
      <c r="B2233" s="13"/>
      <c r="C2233" s="31"/>
      <c r="D2233" s="32"/>
    </row>
    <row r="2234" spans="2:4" ht="15.75">
      <c r="B2234" s="13"/>
      <c r="C2234" s="31"/>
      <c r="D2234" s="32"/>
    </row>
    <row r="2235" spans="2:4" ht="15.75">
      <c r="B2235" s="13"/>
      <c r="C2235" s="31"/>
      <c r="D2235" s="32"/>
    </row>
    <row r="2236" spans="2:4" ht="15.75">
      <c r="B2236" s="13"/>
      <c r="C2236" s="31"/>
      <c r="D2236" s="32"/>
    </row>
    <row r="2237" spans="2:4" ht="15.75">
      <c r="B2237" s="13"/>
      <c r="C2237" s="31"/>
      <c r="D2237" s="32"/>
    </row>
    <row r="2238" spans="2:4" ht="15.75">
      <c r="B2238" s="13"/>
      <c r="C2238" s="31"/>
      <c r="D2238" s="32"/>
    </row>
    <row r="2239" spans="2:4" ht="15.75">
      <c r="B2239" s="13"/>
      <c r="C2239" s="31"/>
      <c r="D2239" s="32"/>
    </row>
    <row r="2240" spans="2:4" ht="15.75">
      <c r="B2240" s="13"/>
      <c r="C2240" s="31"/>
      <c r="D2240" s="32"/>
    </row>
    <row r="2241" spans="2:4" ht="15.75">
      <c r="B2241" s="13"/>
      <c r="C2241" s="31"/>
      <c r="D2241" s="32"/>
    </row>
    <row r="2242" spans="2:4" ht="15.75">
      <c r="B2242" s="13"/>
      <c r="C2242" s="31"/>
      <c r="D2242" s="32"/>
    </row>
    <row r="2243" spans="2:4" ht="15.75">
      <c r="B2243" s="13"/>
      <c r="C2243" s="31"/>
      <c r="D2243" s="32"/>
    </row>
    <row r="2244" spans="2:4" ht="15.75">
      <c r="B2244" s="13"/>
      <c r="C2244" s="31"/>
      <c r="D2244" s="32"/>
    </row>
    <row r="2245" spans="2:4" ht="15.75">
      <c r="B2245" s="13"/>
      <c r="C2245" s="31"/>
      <c r="D2245" s="32"/>
    </row>
    <row r="2246" spans="2:4" ht="15.75">
      <c r="B2246" s="13"/>
      <c r="C2246" s="31"/>
      <c r="D2246" s="32"/>
    </row>
    <row r="2247" spans="2:4" ht="15.75">
      <c r="B2247" s="13"/>
      <c r="C2247" s="31"/>
      <c r="D2247" s="32"/>
    </row>
    <row r="2248" spans="2:4" ht="15.75">
      <c r="B2248" s="13"/>
      <c r="C2248" s="31"/>
      <c r="D2248" s="32"/>
    </row>
    <row r="2249" spans="2:4" ht="15.75">
      <c r="B2249" s="13"/>
      <c r="C2249" s="31"/>
      <c r="D2249" s="32"/>
    </row>
    <row r="2250" spans="2:4" ht="15.75">
      <c r="B2250" s="13"/>
      <c r="C2250" s="31"/>
      <c r="D2250" s="32"/>
    </row>
    <row r="2251" spans="2:4" ht="15.75">
      <c r="B2251" s="13"/>
      <c r="C2251" s="31"/>
      <c r="D2251" s="32"/>
    </row>
    <row r="2252" spans="2:4" ht="15.75">
      <c r="B2252" s="13"/>
      <c r="C2252" s="31"/>
      <c r="D2252" s="32"/>
    </row>
    <row r="2253" spans="2:4" ht="15.75">
      <c r="B2253" s="13"/>
      <c r="C2253" s="31"/>
      <c r="D2253" s="32"/>
    </row>
    <row r="2254" spans="2:4" ht="15.75">
      <c r="B2254" s="13"/>
      <c r="C2254" s="31"/>
      <c r="D2254" s="32"/>
    </row>
    <row r="2255" spans="2:4" ht="15.75">
      <c r="B2255" s="13"/>
      <c r="C2255" s="31"/>
      <c r="D2255" s="32"/>
    </row>
    <row r="2256" spans="2:4" ht="15.75">
      <c r="B2256" s="13"/>
      <c r="C2256" s="31"/>
      <c r="D2256" s="32"/>
    </row>
    <row r="2257" spans="2:4" ht="15.75">
      <c r="B2257" s="13"/>
      <c r="C2257" s="31"/>
      <c r="D2257" s="32"/>
    </row>
    <row r="2258" spans="2:4" ht="15.75">
      <c r="B2258" s="13"/>
      <c r="C2258" s="31"/>
      <c r="D2258" s="32"/>
    </row>
    <row r="2259" spans="2:4" ht="15.75">
      <c r="B2259" s="13"/>
      <c r="C2259" s="31"/>
      <c r="D2259" s="32"/>
    </row>
    <row r="2260" spans="2:4" ht="15.75">
      <c r="B2260" s="13"/>
      <c r="C2260" s="31"/>
      <c r="D2260" s="32"/>
    </row>
    <row r="2261" spans="2:4" ht="15.75">
      <c r="B2261" s="13"/>
      <c r="C2261" s="31"/>
      <c r="D2261" s="32"/>
    </row>
    <row r="2262" spans="2:4" ht="15.75">
      <c r="B2262" s="13"/>
      <c r="C2262" s="31"/>
      <c r="D2262" s="32"/>
    </row>
    <row r="2263" spans="2:4" ht="15.75">
      <c r="B2263" s="13"/>
      <c r="C2263" s="31"/>
      <c r="D2263" s="32"/>
    </row>
    <row r="2264" spans="2:4" ht="15.75">
      <c r="B2264" s="13"/>
      <c r="C2264" s="31"/>
      <c r="D2264" s="32"/>
    </row>
    <row r="2265" spans="2:4" ht="15.75">
      <c r="B2265" s="13"/>
      <c r="C2265" s="31"/>
      <c r="D2265" s="32"/>
    </row>
    <row r="2266" spans="2:4" ht="15.75">
      <c r="B2266" s="13"/>
      <c r="C2266" s="31"/>
      <c r="D2266" s="32"/>
    </row>
    <row r="2267" spans="2:4" ht="15.75">
      <c r="B2267" s="13"/>
      <c r="C2267" s="31"/>
      <c r="D2267" s="32"/>
    </row>
    <row r="2268" spans="2:4" ht="15.75">
      <c r="B2268" s="13"/>
      <c r="C2268" s="31"/>
      <c r="D2268" s="32"/>
    </row>
    <row r="2269" spans="2:4" ht="15.75">
      <c r="B2269" s="13"/>
      <c r="C2269" s="31"/>
      <c r="D2269" s="32"/>
    </row>
    <row r="2270" spans="2:4" ht="15.75">
      <c r="B2270" s="13"/>
      <c r="C2270" s="31"/>
      <c r="D2270" s="32"/>
    </row>
    <row r="2271" spans="2:4" ht="15.75">
      <c r="B2271" s="13"/>
      <c r="C2271" s="31"/>
      <c r="D2271" s="32"/>
    </row>
    <row r="2272" spans="2:4" ht="15.75">
      <c r="B2272" s="13"/>
      <c r="C2272" s="31"/>
      <c r="D2272" s="32"/>
    </row>
    <row r="2273" spans="2:4" ht="15.75">
      <c r="B2273" s="13"/>
      <c r="C2273" s="31"/>
      <c r="D2273" s="32"/>
    </row>
    <row r="2274" spans="2:4" ht="15.75">
      <c r="B2274" s="13"/>
      <c r="C2274" s="31"/>
      <c r="D2274" s="32"/>
    </row>
    <row r="2275" spans="2:4" ht="15.75">
      <c r="B2275" s="13"/>
      <c r="C2275" s="31"/>
      <c r="D2275" s="32"/>
    </row>
    <row r="2276" spans="2:4" ht="15.75">
      <c r="B2276" s="13"/>
      <c r="C2276" s="31"/>
      <c r="D2276" s="32"/>
    </row>
    <row r="2277" spans="2:4" ht="15.75">
      <c r="B2277" s="13"/>
      <c r="C2277" s="31"/>
      <c r="D2277" s="32"/>
    </row>
    <row r="2278" spans="2:4" ht="15.75">
      <c r="B2278" s="13"/>
      <c r="C2278" s="31"/>
      <c r="D2278" s="32"/>
    </row>
    <row r="2279" spans="2:4" ht="15.75">
      <c r="B2279" s="13"/>
      <c r="C2279" s="31"/>
      <c r="D2279" s="32"/>
    </row>
    <row r="2280" spans="2:4" ht="15.75">
      <c r="B2280" s="13"/>
      <c r="C2280" s="31"/>
      <c r="D2280" s="32"/>
    </row>
    <row r="2281" spans="2:4" ht="15.75">
      <c r="B2281" s="13"/>
      <c r="C2281" s="31"/>
      <c r="D2281" s="32"/>
    </row>
    <row r="2282" spans="2:4" ht="15.75">
      <c r="B2282" s="13"/>
      <c r="C2282" s="31"/>
      <c r="D2282" s="32"/>
    </row>
    <row r="2283" spans="2:4" ht="15.75">
      <c r="B2283" s="13"/>
      <c r="C2283" s="31"/>
      <c r="D2283" s="32"/>
    </row>
    <row r="2284" spans="2:4" ht="15.75">
      <c r="B2284" s="13"/>
      <c r="C2284" s="31"/>
      <c r="D2284" s="32"/>
    </row>
    <row r="2285" spans="2:4" ht="15.75">
      <c r="B2285" s="13"/>
      <c r="C2285" s="31"/>
      <c r="D2285" s="32"/>
    </row>
    <row r="2286" spans="2:4" ht="15.75">
      <c r="B2286" s="13"/>
      <c r="C2286" s="31"/>
      <c r="D2286" s="32"/>
    </row>
    <row r="2287" spans="2:4" ht="15.75">
      <c r="B2287" s="13"/>
      <c r="C2287" s="31"/>
      <c r="D2287" s="32"/>
    </row>
    <row r="2288" spans="2:4" ht="15.75">
      <c r="B2288" s="13"/>
      <c r="C2288" s="31"/>
      <c r="D2288" s="32"/>
    </row>
    <row r="2289" spans="2:4" ht="15.75">
      <c r="B2289" s="13"/>
      <c r="C2289" s="31"/>
      <c r="D2289" s="32"/>
    </row>
    <row r="2290" spans="2:4" ht="15.75">
      <c r="B2290" s="13"/>
      <c r="C2290" s="31"/>
      <c r="D2290" s="32"/>
    </row>
    <row r="2291" spans="2:4" ht="15.75">
      <c r="B2291" s="13"/>
      <c r="C2291" s="31"/>
      <c r="D2291" s="32"/>
    </row>
    <row r="2292" spans="2:4" ht="15.75">
      <c r="B2292" s="13"/>
      <c r="C2292" s="31"/>
      <c r="D2292" s="32"/>
    </row>
    <row r="2293" spans="2:4" ht="15.75">
      <c r="B2293" s="13"/>
      <c r="C2293" s="31"/>
      <c r="D2293" s="32"/>
    </row>
    <row r="2294" spans="2:4" ht="15.75">
      <c r="B2294" s="13"/>
      <c r="C2294" s="31"/>
      <c r="D2294" s="32"/>
    </row>
    <row r="2295" spans="2:4" ht="15.75">
      <c r="B2295" s="13"/>
      <c r="C2295" s="31"/>
      <c r="D2295" s="32"/>
    </row>
    <row r="2296" spans="2:4" ht="15.75">
      <c r="B2296" s="13"/>
      <c r="C2296" s="31"/>
      <c r="D2296" s="32"/>
    </row>
    <row r="2297" spans="2:4" ht="15.75">
      <c r="B2297" s="13"/>
      <c r="C2297" s="31"/>
      <c r="D2297" s="32"/>
    </row>
    <row r="2298" spans="2:4" ht="15.75">
      <c r="B2298" s="13"/>
      <c r="C2298" s="31"/>
      <c r="D2298" s="32"/>
    </row>
    <row r="2299" spans="2:4" ht="15.75">
      <c r="B2299" s="13"/>
      <c r="C2299" s="31"/>
      <c r="D2299" s="32"/>
    </row>
    <row r="2300" spans="2:4" ht="15.75">
      <c r="B2300" s="13"/>
      <c r="C2300" s="31"/>
      <c r="D2300" s="32"/>
    </row>
    <row r="2301" spans="2:4" ht="15.75">
      <c r="B2301" s="13"/>
      <c r="C2301" s="31"/>
      <c r="D2301" s="32"/>
    </row>
    <row r="2302" spans="2:4" ht="15.75">
      <c r="B2302" s="13"/>
      <c r="C2302" s="31"/>
      <c r="D2302" s="32"/>
    </row>
    <row r="2303" spans="2:4" ht="15.75">
      <c r="B2303" s="13"/>
      <c r="C2303" s="31"/>
      <c r="D2303" s="32"/>
    </row>
    <row r="2304" spans="2:4" ht="15.75">
      <c r="B2304" s="13"/>
      <c r="C2304" s="31"/>
      <c r="D2304" s="32"/>
    </row>
    <row r="2305" spans="2:4" ht="15.75">
      <c r="B2305" s="13"/>
      <c r="C2305" s="31"/>
      <c r="D2305" s="32"/>
    </row>
    <row r="2306" spans="2:4" ht="15.75">
      <c r="B2306" s="13"/>
      <c r="C2306" s="31"/>
      <c r="D2306" s="32"/>
    </row>
    <row r="2307" spans="2:4" ht="15.75">
      <c r="B2307" s="13"/>
      <c r="C2307" s="31"/>
      <c r="D2307" s="32"/>
    </row>
    <row r="2308" spans="2:4" ht="15.75">
      <c r="B2308" s="13"/>
      <c r="C2308" s="31"/>
      <c r="D2308" s="32"/>
    </row>
    <row r="2309" spans="2:4" ht="15.75">
      <c r="B2309" s="13"/>
      <c r="C2309" s="31"/>
      <c r="D2309" s="32"/>
    </row>
    <row r="2310" spans="2:4" ht="15.75">
      <c r="B2310" s="13"/>
      <c r="C2310" s="31"/>
      <c r="D2310" s="32"/>
    </row>
    <row r="2311" spans="2:4" ht="15.75">
      <c r="B2311" s="13"/>
      <c r="C2311" s="31"/>
      <c r="D2311" s="32"/>
    </row>
    <row r="2312" spans="2:4" ht="15.75">
      <c r="B2312" s="13"/>
      <c r="C2312" s="31"/>
      <c r="D2312" s="32"/>
    </row>
    <row r="2313" spans="2:4" ht="15.75">
      <c r="B2313" s="13"/>
      <c r="C2313" s="31"/>
      <c r="D2313" s="32"/>
    </row>
    <row r="2314" spans="2:4" ht="15.75">
      <c r="B2314" s="13"/>
      <c r="C2314" s="31"/>
      <c r="D2314" s="32"/>
    </row>
    <row r="2315" spans="2:4" ht="15.75">
      <c r="B2315" s="13"/>
      <c r="C2315" s="31"/>
      <c r="D2315" s="32"/>
    </row>
    <row r="2316" spans="2:4" ht="15.75">
      <c r="B2316" s="13"/>
      <c r="C2316" s="31"/>
      <c r="D2316" s="32"/>
    </row>
    <row r="2317" spans="2:4" ht="15.75">
      <c r="B2317" s="13"/>
      <c r="C2317" s="31"/>
      <c r="D2317" s="32"/>
    </row>
    <row r="2318" spans="2:4" ht="15.75">
      <c r="B2318" s="13"/>
      <c r="C2318" s="31"/>
      <c r="D2318" s="32"/>
    </row>
    <row r="2319" spans="2:4" ht="15.75">
      <c r="B2319" s="13"/>
      <c r="C2319" s="31"/>
      <c r="D2319" s="32"/>
    </row>
    <row r="2320" spans="2:4" ht="15.75">
      <c r="B2320" s="13"/>
      <c r="C2320" s="31"/>
      <c r="D2320" s="32"/>
    </row>
    <row r="2321" spans="2:4" ht="15.75">
      <c r="B2321" s="13"/>
      <c r="C2321" s="31"/>
      <c r="D2321" s="32"/>
    </row>
    <row r="2322" spans="2:4" ht="15.75">
      <c r="B2322" s="13"/>
      <c r="C2322" s="31"/>
      <c r="D2322" s="32"/>
    </row>
    <row r="2323" spans="2:4" ht="15.75">
      <c r="B2323" s="13"/>
      <c r="C2323" s="31"/>
      <c r="D2323" s="32"/>
    </row>
    <row r="2324" spans="2:4" ht="15.75">
      <c r="B2324" s="13"/>
      <c r="C2324" s="31"/>
      <c r="D2324" s="32"/>
    </row>
    <row r="2325" spans="2:4" ht="15.75">
      <c r="B2325" s="13"/>
      <c r="C2325" s="31"/>
      <c r="D2325" s="32"/>
    </row>
    <row r="2326" spans="2:4" ht="15.75">
      <c r="B2326" s="13"/>
      <c r="C2326" s="31"/>
      <c r="D2326" s="32"/>
    </row>
    <row r="2327" spans="2:4" ht="15.75">
      <c r="B2327" s="13"/>
      <c r="C2327" s="31"/>
      <c r="D2327" s="32"/>
    </row>
    <row r="2328" spans="2:4" ht="15.75">
      <c r="B2328" s="13"/>
      <c r="C2328" s="31"/>
      <c r="D2328" s="32"/>
    </row>
    <row r="2329" spans="2:4" ht="15.75">
      <c r="B2329" s="13"/>
      <c r="C2329" s="31"/>
      <c r="D2329" s="32"/>
    </row>
    <row r="2330" spans="2:4" ht="15.75">
      <c r="B2330" s="13"/>
      <c r="C2330" s="31"/>
      <c r="D2330" s="32"/>
    </row>
    <row r="2331" spans="2:4" ht="15.75">
      <c r="B2331" s="13"/>
      <c r="C2331" s="31"/>
      <c r="D2331" s="32"/>
    </row>
    <row r="2332" spans="2:4" ht="15.75">
      <c r="B2332" s="13"/>
      <c r="C2332" s="31"/>
      <c r="D2332" s="32"/>
    </row>
    <row r="2333" spans="2:4" ht="15.75">
      <c r="B2333" s="13"/>
      <c r="C2333" s="31"/>
      <c r="D2333" s="32"/>
    </row>
    <row r="2334" spans="2:4" ht="15.75">
      <c r="B2334" s="13"/>
      <c r="C2334" s="31"/>
      <c r="D2334" s="32"/>
    </row>
    <row r="2335" spans="2:4" ht="15.75">
      <c r="B2335" s="13"/>
      <c r="C2335" s="31"/>
      <c r="D2335" s="32"/>
    </row>
    <row r="2336" spans="2:4" ht="15.75">
      <c r="B2336" s="13"/>
      <c r="C2336" s="31"/>
      <c r="D2336" s="32"/>
    </row>
    <row r="2337" spans="2:4" ht="15.75">
      <c r="B2337" s="13"/>
      <c r="C2337" s="31"/>
      <c r="D2337" s="32"/>
    </row>
    <row r="2338" spans="2:4" ht="15.75">
      <c r="B2338" s="13"/>
      <c r="C2338" s="31"/>
      <c r="D2338" s="32"/>
    </row>
    <row r="2339" spans="2:4" ht="15.75">
      <c r="B2339" s="13"/>
      <c r="C2339" s="31"/>
      <c r="D2339" s="32"/>
    </row>
    <row r="2340" spans="2:4" ht="15.75">
      <c r="B2340" s="13"/>
      <c r="C2340" s="31"/>
      <c r="D2340" s="32"/>
    </row>
    <row r="2341" spans="2:4" ht="15.75">
      <c r="B2341" s="13"/>
      <c r="C2341" s="31"/>
      <c r="D2341" s="32"/>
    </row>
    <row r="2342" spans="2:4" ht="15.75">
      <c r="B2342" s="13"/>
      <c r="C2342" s="31"/>
      <c r="D2342" s="32"/>
    </row>
    <row r="2343" spans="2:4" ht="15.75">
      <c r="B2343" s="13"/>
      <c r="C2343" s="31"/>
      <c r="D2343" s="32"/>
    </row>
    <row r="2344" spans="2:4" ht="15.75">
      <c r="B2344" s="13"/>
      <c r="C2344" s="31"/>
      <c r="D2344" s="32"/>
    </row>
    <row r="2345" spans="2:4" ht="15.75">
      <c r="B2345" s="13"/>
      <c r="C2345" s="31"/>
      <c r="D2345" s="32"/>
    </row>
    <row r="2346" spans="2:4" ht="15.75">
      <c r="B2346" s="13"/>
      <c r="C2346" s="31"/>
      <c r="D2346" s="32"/>
    </row>
    <row r="2347" spans="2:4" ht="15.75">
      <c r="B2347" s="13"/>
      <c r="C2347" s="31"/>
      <c r="D2347" s="32"/>
    </row>
    <row r="2348" spans="2:4" ht="15.75">
      <c r="B2348" s="13"/>
      <c r="C2348" s="31"/>
      <c r="D2348" s="32"/>
    </row>
    <row r="2349" spans="2:4" ht="15.75">
      <c r="B2349" s="13"/>
      <c r="C2349" s="31"/>
      <c r="D2349" s="32"/>
    </row>
    <row r="2350" spans="2:4" ht="15.75">
      <c r="B2350" s="13"/>
      <c r="C2350" s="31"/>
      <c r="D2350" s="32"/>
    </row>
    <row r="2351" spans="2:4" ht="15.75">
      <c r="B2351" s="13"/>
      <c r="C2351" s="31"/>
      <c r="D2351" s="32"/>
    </row>
    <row r="2352" spans="2:4" ht="15.75">
      <c r="B2352" s="13"/>
      <c r="C2352" s="31"/>
      <c r="D2352" s="32"/>
    </row>
    <row r="2353" spans="2:4" ht="15.75">
      <c r="B2353" s="13"/>
      <c r="C2353" s="31"/>
      <c r="D2353" s="32"/>
    </row>
    <row r="2354" spans="2:4" ht="15.75">
      <c r="B2354" s="13"/>
      <c r="C2354" s="31"/>
      <c r="D2354" s="32"/>
    </row>
    <row r="2355" spans="2:4" ht="15.75">
      <c r="B2355" s="13"/>
      <c r="C2355" s="31"/>
      <c r="D2355" s="32"/>
    </row>
    <row r="2356" spans="2:4" ht="15.75">
      <c r="B2356" s="13"/>
      <c r="C2356" s="31"/>
      <c r="D2356" s="32"/>
    </row>
    <row r="2357" spans="2:4" ht="15.75">
      <c r="B2357" s="13"/>
      <c r="C2357" s="31"/>
      <c r="D2357" s="32"/>
    </row>
    <row r="2358" spans="2:4" ht="15.75">
      <c r="B2358" s="13"/>
      <c r="C2358" s="31"/>
      <c r="D2358" s="32"/>
    </row>
    <row r="2359" spans="2:4" ht="15.75">
      <c r="B2359" s="13"/>
      <c r="C2359" s="31"/>
      <c r="D2359" s="32"/>
    </row>
    <row r="2360" spans="2:4" ht="15.75">
      <c r="B2360" s="13"/>
      <c r="C2360" s="31"/>
      <c r="D2360" s="32"/>
    </row>
    <row r="2361" spans="2:4" ht="15.75">
      <c r="B2361" s="13"/>
      <c r="C2361" s="31"/>
      <c r="D2361" s="32"/>
    </row>
    <row r="2362" spans="2:4" ht="15.75">
      <c r="B2362" s="13"/>
      <c r="C2362" s="31"/>
      <c r="D2362" s="32"/>
    </row>
    <row r="2363" spans="2:4" ht="15.75">
      <c r="B2363" s="13"/>
      <c r="C2363" s="31"/>
      <c r="D2363" s="32"/>
    </row>
    <row r="2364" spans="2:4" ht="15.75">
      <c r="B2364" s="13"/>
      <c r="C2364" s="31"/>
      <c r="D2364" s="32"/>
    </row>
    <row r="2365" spans="2:4" ht="15.75">
      <c r="B2365" s="13"/>
      <c r="C2365" s="31"/>
      <c r="D2365" s="32"/>
    </row>
    <row r="2366" spans="2:4" ht="15.75">
      <c r="B2366" s="13"/>
      <c r="C2366" s="31"/>
      <c r="D2366" s="32"/>
    </row>
    <row r="2367" spans="2:4" ht="15.75">
      <c r="B2367" s="13"/>
      <c r="C2367" s="31"/>
      <c r="D2367" s="32"/>
    </row>
    <row r="2368" spans="2:4" ht="15.75">
      <c r="B2368" s="13"/>
      <c r="C2368" s="31"/>
      <c r="D2368" s="32"/>
    </row>
    <row r="2369" spans="2:4" ht="15.75">
      <c r="B2369" s="13"/>
      <c r="C2369" s="31"/>
      <c r="D2369" s="32"/>
    </row>
    <row r="2370" spans="2:4" ht="15.75">
      <c r="B2370" s="13"/>
      <c r="C2370" s="31"/>
      <c r="D2370" s="32"/>
    </row>
    <row r="2371" spans="2:4" ht="15.75">
      <c r="B2371" s="13"/>
      <c r="C2371" s="31"/>
      <c r="D2371" s="32"/>
    </row>
    <row r="2372" spans="2:4" ht="15.75">
      <c r="B2372" s="13"/>
      <c r="C2372" s="31"/>
      <c r="D2372" s="32"/>
    </row>
    <row r="2373" spans="2:4" ht="15.75">
      <c r="B2373" s="13"/>
      <c r="C2373" s="31"/>
      <c r="D2373" s="32"/>
    </row>
    <row r="2374" spans="2:4" ht="15.75">
      <c r="B2374" s="13"/>
      <c r="C2374" s="31"/>
      <c r="D2374" s="32"/>
    </row>
    <row r="2375" spans="2:4" ht="15.75">
      <c r="B2375" s="13"/>
      <c r="C2375" s="31"/>
      <c r="D2375" s="32"/>
    </row>
    <row r="2376" spans="2:4" ht="15.75">
      <c r="B2376" s="13"/>
      <c r="C2376" s="31"/>
      <c r="D2376" s="32"/>
    </row>
    <row r="2377" spans="2:4" ht="15.75">
      <c r="B2377" s="13"/>
      <c r="C2377" s="31"/>
      <c r="D2377" s="32"/>
    </row>
    <row r="2378" spans="2:4" ht="15.75">
      <c r="B2378" s="13"/>
      <c r="C2378" s="31"/>
      <c r="D2378" s="32"/>
    </row>
    <row r="2379" spans="2:4" ht="15.75">
      <c r="B2379" s="13"/>
      <c r="C2379" s="31"/>
      <c r="D2379" s="32"/>
    </row>
    <row r="2380" spans="2:4" ht="15.75">
      <c r="B2380" s="13"/>
      <c r="C2380" s="31"/>
      <c r="D2380" s="32"/>
    </row>
    <row r="2381" spans="2:4" ht="15.75">
      <c r="B2381" s="13"/>
      <c r="C2381" s="31"/>
      <c r="D2381" s="32"/>
    </row>
    <row r="2382" spans="2:4" ht="15.75">
      <c r="B2382" s="13"/>
      <c r="C2382" s="31"/>
      <c r="D2382" s="32"/>
    </row>
    <row r="2383" spans="2:4" ht="15.75">
      <c r="B2383" s="13"/>
      <c r="C2383" s="31"/>
      <c r="D2383" s="32"/>
    </row>
    <row r="2384" spans="2:4" ht="15.75">
      <c r="B2384" s="13"/>
      <c r="C2384" s="31"/>
      <c r="D2384" s="32"/>
    </row>
    <row r="2385" spans="2:4" ht="15.75">
      <c r="B2385" s="13"/>
      <c r="C2385" s="31"/>
      <c r="D2385" s="32"/>
    </row>
    <row r="2386" spans="2:4" ht="15.75">
      <c r="B2386" s="13"/>
      <c r="C2386" s="31"/>
      <c r="D2386" s="32"/>
    </row>
    <row r="2387" spans="2:4" ht="15.75">
      <c r="B2387" s="13"/>
      <c r="C2387" s="31"/>
      <c r="D2387" s="32"/>
    </row>
    <row r="2388" spans="2:4" ht="15.75">
      <c r="B2388" s="13"/>
      <c r="C2388" s="31"/>
      <c r="D2388" s="32"/>
    </row>
    <row r="2389" spans="2:4" ht="15.75">
      <c r="B2389" s="13"/>
      <c r="C2389" s="31"/>
      <c r="D2389" s="32"/>
    </row>
    <row r="2390" spans="2:4" ht="15.75">
      <c r="B2390" s="13"/>
      <c r="C2390" s="31"/>
      <c r="D2390" s="32"/>
    </row>
    <row r="2391" spans="2:4" ht="15.75">
      <c r="B2391" s="13"/>
      <c r="C2391" s="31"/>
      <c r="D2391" s="32"/>
    </row>
    <row r="2392" spans="2:4" ht="15.75">
      <c r="B2392" s="13"/>
      <c r="C2392" s="31"/>
      <c r="D2392" s="32"/>
    </row>
    <row r="2393" spans="2:4" ht="15.75">
      <c r="B2393" s="13"/>
      <c r="C2393" s="31"/>
      <c r="D2393" s="32"/>
    </row>
    <row r="2394" spans="2:4" ht="15.75">
      <c r="B2394" s="13"/>
      <c r="C2394" s="31"/>
      <c r="D2394" s="32"/>
    </row>
    <row r="2395" spans="2:4" ht="15.75">
      <c r="B2395" s="13"/>
      <c r="C2395" s="31"/>
      <c r="D2395" s="32"/>
    </row>
    <row r="2396" spans="2:4" ht="15.75">
      <c r="B2396" s="13"/>
      <c r="C2396" s="31"/>
      <c r="D2396" s="32"/>
    </row>
    <row r="2397" spans="2:4" ht="15.75">
      <c r="B2397" s="13"/>
      <c r="C2397" s="31"/>
      <c r="D2397" s="32"/>
    </row>
    <row r="2398" spans="2:4" ht="15.75">
      <c r="B2398" s="13"/>
      <c r="C2398" s="31"/>
      <c r="D2398" s="32"/>
    </row>
    <row r="2399" spans="2:4" ht="15.75">
      <c r="B2399" s="13"/>
      <c r="C2399" s="31"/>
      <c r="D2399" s="32"/>
    </row>
    <row r="2400" spans="2:4" ht="15.75">
      <c r="B2400" s="13"/>
      <c r="C2400" s="31"/>
      <c r="D2400" s="32"/>
    </row>
    <row r="2401" spans="2:4" ht="15.75">
      <c r="B2401" s="13"/>
      <c r="C2401" s="31"/>
      <c r="D2401" s="32"/>
    </row>
    <row r="2402" spans="2:4" ht="15.75">
      <c r="B2402" s="13"/>
      <c r="C2402" s="31"/>
      <c r="D2402" s="32"/>
    </row>
    <row r="2403" spans="2:4" ht="15.75">
      <c r="B2403" s="13"/>
      <c r="C2403" s="31"/>
      <c r="D2403" s="32"/>
    </row>
    <row r="2404" spans="2:4" ht="15.75">
      <c r="B2404" s="13"/>
      <c r="C2404" s="31"/>
      <c r="D2404" s="32"/>
    </row>
    <row r="2405" spans="2:4" ht="15.75">
      <c r="B2405" s="13"/>
      <c r="C2405" s="31"/>
      <c r="D2405" s="32"/>
    </row>
    <row r="2406" spans="2:4" ht="15.75">
      <c r="B2406" s="13"/>
      <c r="C2406" s="31"/>
      <c r="D2406" s="32"/>
    </row>
    <row r="2407" spans="2:4" ht="15.75">
      <c r="B2407" s="13"/>
      <c r="C2407" s="31"/>
      <c r="D2407" s="32"/>
    </row>
    <row r="2408" spans="2:4" ht="15.75">
      <c r="B2408" s="13"/>
      <c r="C2408" s="31"/>
      <c r="D2408" s="32"/>
    </row>
    <row r="2409" spans="2:4" ht="15.75">
      <c r="B2409" s="13"/>
      <c r="C2409" s="31"/>
      <c r="D2409" s="32"/>
    </row>
    <row r="2410" spans="2:4" ht="15.75">
      <c r="B2410" s="13"/>
      <c r="C2410" s="31"/>
      <c r="D2410" s="32"/>
    </row>
    <row r="2411" spans="2:4" ht="15.75">
      <c r="B2411" s="13"/>
      <c r="C2411" s="31"/>
      <c r="D2411" s="32"/>
    </row>
    <row r="2412" spans="2:4" ht="15.75">
      <c r="B2412" s="13"/>
      <c r="C2412" s="31"/>
      <c r="D2412" s="32"/>
    </row>
    <row r="2413" spans="2:4" ht="15.75">
      <c r="B2413" s="13"/>
      <c r="C2413" s="31"/>
      <c r="D2413" s="32"/>
    </row>
    <row r="2414" spans="2:4" ht="15.75">
      <c r="B2414" s="13"/>
      <c r="C2414" s="31"/>
      <c r="D2414" s="32"/>
    </row>
    <row r="2415" spans="2:4" ht="15.75">
      <c r="B2415" s="13"/>
      <c r="C2415" s="31"/>
      <c r="D2415" s="32"/>
    </row>
    <row r="2416" spans="2:4" ht="15.75">
      <c r="B2416" s="13"/>
      <c r="C2416" s="31"/>
      <c r="D2416" s="32"/>
    </row>
    <row r="2417" spans="2:4" ht="15.75">
      <c r="B2417" s="13"/>
      <c r="C2417" s="31"/>
      <c r="D2417" s="32"/>
    </row>
    <row r="2418" spans="2:4" ht="15.75">
      <c r="B2418" s="13"/>
      <c r="C2418" s="31"/>
      <c r="D2418" s="32"/>
    </row>
    <row r="2419" spans="2:4" ht="15.75">
      <c r="B2419" s="13"/>
      <c r="C2419" s="31"/>
      <c r="D2419" s="32"/>
    </row>
    <row r="2420" spans="2:4" ht="15.75">
      <c r="B2420" s="13"/>
      <c r="C2420" s="31"/>
      <c r="D2420" s="32"/>
    </row>
    <row r="2421" spans="2:4" ht="15.75">
      <c r="B2421" s="13"/>
      <c r="C2421" s="31"/>
      <c r="D2421" s="32"/>
    </row>
    <row r="2422" spans="2:4" ht="15.75">
      <c r="B2422" s="13"/>
      <c r="C2422" s="31"/>
      <c r="D2422" s="32"/>
    </row>
    <row r="2423" spans="2:4" ht="15.75">
      <c r="B2423" s="13"/>
      <c r="C2423" s="31"/>
      <c r="D2423" s="32"/>
    </row>
    <row r="2424" spans="2:4" ht="15.75">
      <c r="B2424" s="13"/>
      <c r="C2424" s="31"/>
      <c r="D2424" s="32"/>
    </row>
    <row r="2425" spans="2:4" ht="15.75">
      <c r="B2425" s="13"/>
      <c r="C2425" s="31"/>
      <c r="D2425" s="32"/>
    </row>
    <row r="2426" spans="2:4" ht="15.75">
      <c r="B2426" s="13"/>
      <c r="C2426" s="31"/>
      <c r="D2426" s="32"/>
    </row>
    <row r="2427" spans="2:4" ht="15.75">
      <c r="B2427" s="13"/>
      <c r="C2427" s="31"/>
      <c r="D2427" s="32"/>
    </row>
    <row r="2428" spans="2:4" ht="15.75">
      <c r="B2428" s="13"/>
      <c r="C2428" s="31"/>
      <c r="D2428" s="32"/>
    </row>
    <row r="2429" spans="2:4" ht="15.75">
      <c r="B2429" s="13"/>
      <c r="C2429" s="31"/>
      <c r="D2429" s="32"/>
    </row>
    <row r="2430" spans="2:4" ht="15.75">
      <c r="B2430" s="13"/>
      <c r="C2430" s="31"/>
      <c r="D2430" s="32"/>
    </row>
    <row r="2431" spans="2:4" ht="15.75">
      <c r="B2431" s="13"/>
      <c r="C2431" s="31"/>
      <c r="D2431" s="32"/>
    </row>
    <row r="2432" spans="2:4" ht="15.75">
      <c r="B2432" s="13"/>
      <c r="C2432" s="31"/>
      <c r="D2432" s="32"/>
    </row>
    <row r="2433" spans="2:4" ht="15.75">
      <c r="B2433" s="13"/>
      <c r="C2433" s="31"/>
      <c r="D2433" s="32"/>
    </row>
    <row r="2434" spans="2:4" ht="15.75">
      <c r="B2434" s="13"/>
      <c r="C2434" s="31"/>
      <c r="D2434" s="32"/>
    </row>
    <row r="2435" spans="2:4" ht="15.75">
      <c r="B2435" s="13"/>
      <c r="C2435" s="31"/>
      <c r="D2435" s="32"/>
    </row>
    <row r="2436" spans="2:4" ht="15.75">
      <c r="B2436" s="13"/>
      <c r="C2436" s="31"/>
      <c r="D2436" s="32"/>
    </row>
    <row r="2437" spans="2:4" ht="15.75">
      <c r="B2437" s="13"/>
      <c r="C2437" s="31"/>
      <c r="D2437" s="32"/>
    </row>
    <row r="2438" spans="2:4" ht="15.75">
      <c r="B2438" s="13"/>
      <c r="C2438" s="31"/>
      <c r="D2438" s="32"/>
    </row>
    <row r="2439" spans="2:4" ht="15.75">
      <c r="B2439" s="13"/>
      <c r="C2439" s="31"/>
      <c r="D2439" s="32"/>
    </row>
    <row r="2440" spans="2:4" ht="15.75">
      <c r="B2440" s="13"/>
      <c r="C2440" s="31"/>
      <c r="D2440" s="32"/>
    </row>
    <row r="2441" spans="2:4" ht="15.75">
      <c r="B2441" s="13"/>
      <c r="C2441" s="31"/>
      <c r="D2441" s="32"/>
    </row>
    <row r="2442" spans="2:4" ht="15.75">
      <c r="B2442" s="13"/>
      <c r="C2442" s="31"/>
      <c r="D2442" s="32"/>
    </row>
    <row r="2443" spans="2:4" ht="15.75">
      <c r="B2443" s="13"/>
      <c r="C2443" s="31"/>
      <c r="D2443" s="32"/>
    </row>
    <row r="2444" spans="2:4" ht="15.75">
      <c r="B2444" s="13"/>
      <c r="C2444" s="31"/>
      <c r="D2444" s="32"/>
    </row>
    <row r="2445" spans="2:4" ht="15.75">
      <c r="B2445" s="13"/>
      <c r="C2445" s="31"/>
      <c r="D2445" s="32"/>
    </row>
    <row r="2446" spans="2:4" ht="15.75">
      <c r="B2446" s="13"/>
      <c r="C2446" s="31"/>
      <c r="D2446" s="32"/>
    </row>
    <row r="2447" spans="2:4" ht="15.75">
      <c r="B2447" s="13"/>
      <c r="C2447" s="31"/>
      <c r="D2447" s="32"/>
    </row>
    <row r="2448" spans="2:4" ht="15.75">
      <c r="B2448" s="13"/>
      <c r="C2448" s="31"/>
      <c r="D2448" s="32"/>
    </row>
    <row r="2449" spans="2:4" ht="15.75">
      <c r="B2449" s="13"/>
      <c r="C2449" s="31"/>
      <c r="D2449" s="32"/>
    </row>
    <row r="2450" spans="2:4" ht="15.75">
      <c r="B2450" s="13"/>
      <c r="C2450" s="31"/>
      <c r="D2450" s="32"/>
    </row>
    <row r="2451" spans="2:4" ht="15.75">
      <c r="B2451" s="13"/>
      <c r="C2451" s="31"/>
      <c r="D2451" s="32"/>
    </row>
    <row r="2452" spans="2:4" ht="15.75">
      <c r="B2452" s="13"/>
      <c r="C2452" s="31"/>
      <c r="D2452" s="32"/>
    </row>
    <row r="2453" spans="2:4" ht="15.75">
      <c r="B2453" s="13"/>
      <c r="C2453" s="31"/>
      <c r="D2453" s="32"/>
    </row>
    <row r="2454" spans="2:4" ht="15.75">
      <c r="B2454" s="13"/>
      <c r="C2454" s="31"/>
      <c r="D2454" s="32"/>
    </row>
    <row r="2455" spans="2:4" ht="15.75">
      <c r="B2455" s="13"/>
      <c r="C2455" s="31"/>
      <c r="D2455" s="32"/>
    </row>
    <row r="2456" spans="2:4" ht="15.75">
      <c r="B2456" s="13"/>
      <c r="C2456" s="31"/>
      <c r="D2456" s="32"/>
    </row>
    <row r="2457" spans="2:4" ht="15.75">
      <c r="B2457" s="13"/>
      <c r="C2457" s="31"/>
      <c r="D2457" s="32"/>
    </row>
    <row r="2458" spans="2:4" ht="15.75">
      <c r="B2458" s="13"/>
      <c r="C2458" s="31"/>
      <c r="D2458" s="32"/>
    </row>
    <row r="2459" spans="2:4" ht="15.75">
      <c r="B2459" s="13"/>
      <c r="C2459" s="31"/>
      <c r="D2459" s="32"/>
    </row>
    <row r="2460" spans="2:4" ht="15.75">
      <c r="B2460" s="13"/>
      <c r="C2460" s="31"/>
      <c r="D2460" s="32"/>
    </row>
    <row r="2461" spans="2:4" ht="15.75">
      <c r="B2461" s="13"/>
      <c r="C2461" s="31"/>
      <c r="D2461" s="32"/>
    </row>
    <row r="2462" spans="2:4" ht="15.75">
      <c r="B2462" s="13"/>
      <c r="C2462" s="31"/>
      <c r="D2462" s="32"/>
    </row>
    <row r="2463" spans="2:4" ht="15.75">
      <c r="B2463" s="13"/>
      <c r="C2463" s="31"/>
      <c r="D2463" s="32"/>
    </row>
    <row r="2464" spans="2:4" ht="15.75">
      <c r="B2464" s="13"/>
      <c r="C2464" s="31"/>
      <c r="D2464" s="32"/>
    </row>
    <row r="2465" spans="2:4" ht="15.75">
      <c r="B2465" s="13"/>
      <c r="C2465" s="31"/>
      <c r="D2465" s="32"/>
    </row>
    <row r="2466" spans="2:4" ht="15.75">
      <c r="B2466" s="13"/>
      <c r="C2466" s="31"/>
      <c r="D2466" s="32"/>
    </row>
    <row r="2467" spans="2:4" ht="15.75">
      <c r="B2467" s="13"/>
      <c r="C2467" s="31"/>
      <c r="D2467" s="32"/>
    </row>
    <row r="2468" spans="2:4" ht="15.75">
      <c r="B2468" s="13"/>
      <c r="C2468" s="31"/>
      <c r="D2468" s="32"/>
    </row>
    <row r="2469" spans="2:4" ht="15.75">
      <c r="B2469" s="13"/>
      <c r="C2469" s="31"/>
      <c r="D2469" s="32"/>
    </row>
    <row r="2470" spans="2:4" ht="15.75">
      <c r="B2470" s="13"/>
      <c r="C2470" s="31"/>
      <c r="D2470" s="32"/>
    </row>
    <row r="2471" spans="2:4" ht="15.75">
      <c r="B2471" s="13"/>
      <c r="C2471" s="31"/>
      <c r="D2471" s="32"/>
    </row>
    <row r="2472" spans="2:4" ht="15.75">
      <c r="B2472" s="13"/>
      <c r="C2472" s="31"/>
      <c r="D2472" s="32"/>
    </row>
    <row r="2473" spans="2:4" ht="15.75">
      <c r="B2473" s="13"/>
      <c r="C2473" s="31"/>
      <c r="D2473" s="32"/>
    </row>
    <row r="2474" spans="2:4" ht="15.75">
      <c r="B2474" s="13"/>
      <c r="C2474" s="31"/>
      <c r="D2474" s="32"/>
    </row>
    <row r="2475" spans="2:4" ht="15.75">
      <c r="B2475" s="13"/>
      <c r="C2475" s="31"/>
      <c r="D2475" s="32"/>
    </row>
    <row r="2476" spans="2:4" ht="15.75">
      <c r="B2476" s="13"/>
      <c r="C2476" s="31"/>
      <c r="D2476" s="32"/>
    </row>
    <row r="2477" spans="2:4" ht="15.75">
      <c r="B2477" s="13"/>
      <c r="C2477" s="31"/>
      <c r="D2477" s="32"/>
    </row>
    <row r="2478" spans="2:4" ht="15.75">
      <c r="B2478" s="13"/>
      <c r="C2478" s="31"/>
      <c r="D2478" s="32"/>
    </row>
    <row r="2479" spans="2:4" ht="15.75">
      <c r="B2479" s="13"/>
      <c r="C2479" s="31"/>
      <c r="D2479" s="32"/>
    </row>
    <row r="2480" spans="2:4" ht="15.75">
      <c r="B2480" s="13"/>
      <c r="C2480" s="31"/>
      <c r="D2480" s="32"/>
    </row>
    <row r="2481" spans="2:4" ht="15.75">
      <c r="B2481" s="13"/>
      <c r="C2481" s="31"/>
      <c r="D2481" s="32"/>
    </row>
    <row r="2482" spans="2:4" ht="15.75">
      <c r="B2482" s="13"/>
      <c r="C2482" s="31"/>
      <c r="D2482" s="32"/>
    </row>
    <row r="2483" spans="2:4" ht="15.75">
      <c r="B2483" s="13"/>
      <c r="C2483" s="31"/>
      <c r="D2483" s="32"/>
    </row>
    <row r="2484" spans="2:4" ht="15.75">
      <c r="B2484" s="13"/>
      <c r="C2484" s="31"/>
      <c r="D2484" s="32"/>
    </row>
    <row r="2485" spans="2:4" ht="15.75">
      <c r="B2485" s="13"/>
      <c r="C2485" s="31"/>
      <c r="D2485" s="32"/>
    </row>
    <row r="2486" spans="2:4" ht="15.75">
      <c r="B2486" s="13"/>
      <c r="C2486" s="31"/>
      <c r="D2486" s="32"/>
    </row>
    <row r="2487" spans="2:4" ht="15.75">
      <c r="B2487" s="13"/>
      <c r="C2487" s="31"/>
      <c r="D2487" s="32"/>
    </row>
    <row r="2488" spans="2:4" ht="15.75">
      <c r="B2488" s="13"/>
      <c r="C2488" s="31"/>
      <c r="D2488" s="32"/>
    </row>
    <row r="2489" spans="2:4" ht="15.75">
      <c r="B2489" s="13"/>
      <c r="C2489" s="31"/>
      <c r="D2489" s="32"/>
    </row>
    <row r="2490" spans="2:4" ht="15.75">
      <c r="B2490" s="13"/>
      <c r="C2490" s="31"/>
      <c r="D2490" s="32"/>
    </row>
    <row r="2491" spans="2:4" ht="15.75">
      <c r="B2491" s="13"/>
      <c r="C2491" s="31"/>
      <c r="D2491" s="32"/>
    </row>
    <row r="2492" spans="2:4" ht="15.75">
      <c r="B2492" s="13"/>
      <c r="C2492" s="31"/>
      <c r="D2492" s="32"/>
    </row>
    <row r="2493" spans="2:4" ht="15.75">
      <c r="B2493" s="13"/>
      <c r="C2493" s="31"/>
      <c r="D2493" s="32"/>
    </row>
    <row r="2494" spans="2:4" ht="15.75">
      <c r="B2494" s="13"/>
      <c r="C2494" s="31"/>
      <c r="D2494" s="32"/>
    </row>
    <row r="2495" spans="2:4" ht="15.75">
      <c r="B2495" s="13"/>
      <c r="C2495" s="31"/>
      <c r="D2495" s="32"/>
    </row>
    <row r="2496" spans="2:4" ht="15.75">
      <c r="B2496" s="13"/>
      <c r="C2496" s="31"/>
      <c r="D2496" s="32"/>
    </row>
    <row r="2497" spans="2:4" ht="15.75">
      <c r="B2497" s="13"/>
      <c r="C2497" s="31"/>
      <c r="D2497" s="32"/>
    </row>
    <row r="2498" spans="2:4" ht="15.75">
      <c r="B2498" s="13"/>
      <c r="C2498" s="31"/>
      <c r="D2498" s="32"/>
    </row>
    <row r="2499" spans="2:4" ht="15.75">
      <c r="B2499" s="13"/>
      <c r="C2499" s="31"/>
      <c r="D2499" s="32"/>
    </row>
    <row r="2500" spans="2:4" ht="15.75">
      <c r="B2500" s="13"/>
      <c r="C2500" s="31"/>
      <c r="D2500" s="32"/>
    </row>
    <row r="2501" spans="2:4" ht="15.75">
      <c r="B2501" s="13"/>
      <c r="C2501" s="31"/>
      <c r="D2501" s="32"/>
    </row>
    <row r="2502" spans="2:4" ht="15.75">
      <c r="B2502" s="13"/>
      <c r="C2502" s="31"/>
      <c r="D2502" s="32"/>
    </row>
    <row r="2503" spans="2:4" ht="15.75">
      <c r="B2503" s="13"/>
      <c r="C2503" s="31"/>
      <c r="D2503" s="32"/>
    </row>
    <row r="2504" spans="2:4" ht="15.75">
      <c r="B2504" s="13"/>
      <c r="C2504" s="31"/>
      <c r="D2504" s="32"/>
    </row>
    <row r="2505" spans="2:4" ht="15.75">
      <c r="B2505" s="13"/>
      <c r="C2505" s="31"/>
      <c r="D2505" s="32"/>
    </row>
    <row r="2506" spans="2:4" ht="15.75">
      <c r="B2506" s="13"/>
      <c r="C2506" s="31"/>
      <c r="D2506" s="32"/>
    </row>
    <row r="2507" spans="2:4" ht="15.75">
      <c r="B2507" s="13"/>
      <c r="C2507" s="31"/>
      <c r="D2507" s="32"/>
    </row>
    <row r="2508" spans="2:4" ht="15.75">
      <c r="B2508" s="13"/>
      <c r="C2508" s="31"/>
      <c r="D2508" s="32"/>
    </row>
    <row r="2509" spans="2:4" ht="15.75">
      <c r="B2509" s="13"/>
      <c r="C2509" s="31"/>
      <c r="D2509" s="32"/>
    </row>
    <row r="2510" spans="2:4" ht="15.75">
      <c r="B2510" s="13"/>
      <c r="C2510" s="31"/>
      <c r="D2510" s="32"/>
    </row>
    <row r="2511" spans="2:4" ht="15.75">
      <c r="B2511" s="13"/>
      <c r="C2511" s="31"/>
      <c r="D2511" s="32"/>
    </row>
    <row r="2512" spans="2:4" ht="15.75">
      <c r="B2512" s="13"/>
      <c r="C2512" s="31"/>
      <c r="D2512" s="32"/>
    </row>
    <row r="2513" spans="2:4" ht="15.75">
      <c r="B2513" s="13"/>
      <c r="C2513" s="31"/>
      <c r="D2513" s="32"/>
    </row>
    <row r="2514" spans="2:4" ht="15.75">
      <c r="B2514" s="13"/>
      <c r="C2514" s="31"/>
      <c r="D2514" s="32"/>
    </row>
    <row r="2515" spans="2:4" ht="15.75">
      <c r="B2515" s="13"/>
      <c r="C2515" s="31"/>
      <c r="D2515" s="32"/>
    </row>
    <row r="2516" spans="2:4" ht="15.75">
      <c r="B2516" s="13"/>
      <c r="C2516" s="31"/>
      <c r="D2516" s="32"/>
    </row>
    <row r="2517" spans="2:4" ht="15.75">
      <c r="B2517" s="13"/>
      <c r="C2517" s="31"/>
      <c r="D2517" s="32"/>
    </row>
    <row r="2518" spans="2:4" ht="15.75">
      <c r="B2518" s="13"/>
      <c r="C2518" s="31"/>
      <c r="D2518" s="32"/>
    </row>
    <row r="2519" spans="2:4" ht="15.75">
      <c r="B2519" s="13"/>
      <c r="C2519" s="31"/>
      <c r="D2519" s="32"/>
    </row>
    <row r="2520" spans="2:4" ht="15.75">
      <c r="B2520" s="13"/>
      <c r="C2520" s="31"/>
      <c r="D2520" s="32"/>
    </row>
    <row r="2521" spans="2:4" ht="15.75">
      <c r="B2521" s="13"/>
      <c r="C2521" s="31"/>
      <c r="D2521" s="32"/>
    </row>
    <row r="2522" spans="2:4" ht="15.75">
      <c r="B2522" s="13"/>
      <c r="C2522" s="31"/>
      <c r="D2522" s="32"/>
    </row>
    <row r="2523" spans="2:4" ht="15.75">
      <c r="B2523" s="13"/>
      <c r="C2523" s="31"/>
      <c r="D2523" s="32"/>
    </row>
    <row r="2524" spans="2:4" ht="15.75">
      <c r="B2524" s="13"/>
      <c r="C2524" s="31"/>
      <c r="D2524" s="32"/>
    </row>
    <row r="2525" spans="2:4" ht="15.75">
      <c r="B2525" s="13"/>
      <c r="C2525" s="31"/>
      <c r="D2525" s="32"/>
    </row>
    <row r="2526" spans="2:4" ht="15.75">
      <c r="B2526" s="13"/>
      <c r="C2526" s="31"/>
      <c r="D2526" s="32"/>
    </row>
    <row r="2527" spans="2:4" ht="15.75">
      <c r="B2527" s="13"/>
      <c r="C2527" s="31"/>
      <c r="D2527" s="32"/>
    </row>
    <row r="2528" spans="2:4" ht="15.75">
      <c r="B2528" s="13"/>
      <c r="C2528" s="31"/>
      <c r="D2528" s="32"/>
    </row>
    <row r="2529" spans="2:4" ht="15.75">
      <c r="B2529" s="13"/>
      <c r="C2529" s="31"/>
      <c r="D2529" s="32"/>
    </row>
    <row r="2530" spans="2:4" ht="15.75">
      <c r="B2530" s="13"/>
      <c r="C2530" s="31"/>
      <c r="D2530" s="32"/>
    </row>
    <row r="2531" spans="2:4" ht="15.75">
      <c r="B2531" s="13"/>
      <c r="C2531" s="31"/>
      <c r="D2531" s="32"/>
    </row>
    <row r="2532" spans="2:4" ht="15.75">
      <c r="B2532" s="13"/>
      <c r="C2532" s="31"/>
      <c r="D2532" s="32"/>
    </row>
    <row r="2533" spans="2:4" ht="15.75">
      <c r="B2533" s="13"/>
      <c r="C2533" s="31"/>
      <c r="D2533" s="32"/>
    </row>
    <row r="2534" spans="2:4" ht="15.75">
      <c r="B2534" s="13"/>
      <c r="C2534" s="31"/>
      <c r="D2534" s="32"/>
    </row>
    <row r="2535" spans="2:4" ht="15.75">
      <c r="B2535" s="13"/>
      <c r="C2535" s="31"/>
      <c r="D2535" s="32"/>
    </row>
    <row r="2536" spans="2:4" ht="15.75">
      <c r="B2536" s="13"/>
      <c r="C2536" s="31"/>
      <c r="D2536" s="32"/>
    </row>
    <row r="2537" spans="2:4" ht="15.75">
      <c r="B2537" s="13"/>
      <c r="C2537" s="31"/>
      <c r="D2537" s="32"/>
    </row>
    <row r="2538" spans="2:4" ht="15.75">
      <c r="B2538" s="13"/>
      <c r="C2538" s="31"/>
      <c r="D2538" s="32"/>
    </row>
    <row r="2539" spans="2:4" ht="15.75">
      <c r="B2539" s="13"/>
      <c r="C2539" s="31"/>
      <c r="D2539" s="32"/>
    </row>
    <row r="2540" spans="2:4" ht="15.75">
      <c r="B2540" s="13"/>
      <c r="C2540" s="31"/>
      <c r="D2540" s="32"/>
    </row>
    <row r="2541" spans="2:4" ht="15.75">
      <c r="B2541" s="13"/>
      <c r="C2541" s="31"/>
      <c r="D2541" s="32"/>
    </row>
    <row r="2542" spans="2:4" ht="15.75">
      <c r="B2542" s="13"/>
      <c r="C2542" s="31"/>
      <c r="D2542" s="32"/>
    </row>
    <row r="2543" spans="2:4" ht="15.75">
      <c r="B2543" s="13"/>
      <c r="C2543" s="31"/>
      <c r="D2543" s="32"/>
    </row>
    <row r="2544" spans="2:4" ht="15.75">
      <c r="B2544" s="13"/>
      <c r="C2544" s="31"/>
      <c r="D2544" s="32"/>
    </row>
    <row r="2545" spans="2:4" ht="15.75">
      <c r="B2545" s="13"/>
      <c r="C2545" s="31"/>
      <c r="D2545" s="32"/>
    </row>
    <row r="2546" spans="2:4" ht="15.75">
      <c r="B2546" s="13"/>
      <c r="C2546" s="31"/>
      <c r="D2546" s="32"/>
    </row>
    <row r="2547" spans="2:4" ht="15.75">
      <c r="B2547" s="13"/>
      <c r="C2547" s="31"/>
      <c r="D2547" s="32"/>
    </row>
    <row r="2548" spans="2:4" ht="15.75">
      <c r="B2548" s="13"/>
      <c r="C2548" s="31"/>
      <c r="D2548" s="32"/>
    </row>
    <row r="2549" spans="2:4" ht="15.75">
      <c r="B2549" s="13"/>
      <c r="C2549" s="31"/>
      <c r="D2549" s="32"/>
    </row>
    <row r="2550" spans="2:4" ht="15.75">
      <c r="B2550" s="13"/>
      <c r="C2550" s="31"/>
      <c r="D2550" s="32"/>
    </row>
    <row r="2551" spans="2:4" ht="15.75">
      <c r="B2551" s="13"/>
      <c r="C2551" s="31"/>
      <c r="D2551" s="32"/>
    </row>
    <row r="2552" spans="2:4" ht="15.75">
      <c r="B2552" s="13"/>
      <c r="C2552" s="31"/>
      <c r="D2552" s="32"/>
    </row>
    <row r="2553" spans="2:4" ht="15.75">
      <c r="B2553" s="13"/>
      <c r="C2553" s="31"/>
      <c r="D2553" s="32"/>
    </row>
    <row r="2554" spans="2:4" ht="15.75">
      <c r="B2554" s="13"/>
      <c r="C2554" s="31"/>
      <c r="D2554" s="32"/>
    </row>
    <row r="2555" spans="2:4" ht="15.75">
      <c r="B2555" s="13"/>
      <c r="C2555" s="31"/>
      <c r="D2555" s="32"/>
    </row>
    <row r="2556" spans="2:4" ht="15.75">
      <c r="B2556" s="13"/>
      <c r="C2556" s="31"/>
      <c r="D2556" s="32"/>
    </row>
    <row r="2557" spans="2:4" ht="15.75">
      <c r="B2557" s="13"/>
      <c r="C2557" s="31"/>
      <c r="D2557" s="32"/>
    </row>
    <row r="2558" spans="2:4" ht="15.75">
      <c r="B2558" s="13"/>
      <c r="C2558" s="31"/>
      <c r="D2558" s="32"/>
    </row>
    <row r="2559" spans="2:4" ht="15.75">
      <c r="B2559" s="13"/>
      <c r="C2559" s="31"/>
      <c r="D2559" s="32"/>
    </row>
    <row r="2560" spans="2:4" ht="15.75">
      <c r="B2560" s="13"/>
      <c r="C2560" s="31"/>
      <c r="D2560" s="32"/>
    </row>
    <row r="2561" spans="2:4" ht="15.75">
      <c r="B2561" s="13"/>
      <c r="C2561" s="31"/>
      <c r="D2561" s="32"/>
    </row>
    <row r="2562" spans="2:4" ht="15.75">
      <c r="B2562" s="13"/>
      <c r="C2562" s="31"/>
      <c r="D2562" s="32"/>
    </row>
    <row r="2563" spans="2:4" ht="15.75">
      <c r="B2563" s="13"/>
      <c r="C2563" s="31"/>
      <c r="D2563" s="32"/>
    </row>
    <row r="2564" spans="2:4" ht="15.75">
      <c r="B2564" s="13"/>
      <c r="C2564" s="31"/>
      <c r="D2564" s="32"/>
    </row>
    <row r="2565" spans="2:4" ht="15.75">
      <c r="B2565" s="13"/>
      <c r="C2565" s="31"/>
      <c r="D2565" s="32"/>
    </row>
    <row r="2566" spans="2:4" ht="15.75">
      <c r="B2566" s="13"/>
      <c r="C2566" s="31"/>
      <c r="D2566" s="32"/>
    </row>
    <row r="2567" spans="2:4" ht="15.75">
      <c r="B2567" s="13"/>
      <c r="C2567" s="31"/>
      <c r="D2567" s="32"/>
    </row>
    <row r="2568" spans="2:4" ht="15.75">
      <c r="B2568" s="13"/>
      <c r="C2568" s="31"/>
      <c r="D2568" s="32"/>
    </row>
    <row r="2569" spans="2:4" ht="15.75">
      <c r="B2569" s="13"/>
      <c r="C2569" s="31"/>
      <c r="D2569" s="32"/>
    </row>
    <row r="2570" spans="2:4" ht="15.75">
      <c r="B2570" s="13"/>
      <c r="C2570" s="31"/>
      <c r="D2570" s="32"/>
    </row>
    <row r="2571" spans="2:4" ht="15.75">
      <c r="B2571" s="13"/>
      <c r="C2571" s="31"/>
      <c r="D2571" s="32"/>
    </row>
    <row r="2572" spans="2:4" ht="15.75">
      <c r="B2572" s="13"/>
      <c r="C2572" s="31"/>
      <c r="D2572" s="32"/>
    </row>
    <row r="2573" spans="2:4" ht="15.75">
      <c r="B2573" s="13"/>
      <c r="C2573" s="31"/>
      <c r="D2573" s="32"/>
    </row>
    <row r="2574" spans="2:4" ht="15.75">
      <c r="B2574" s="13"/>
      <c r="C2574" s="31"/>
      <c r="D2574" s="32"/>
    </row>
    <row r="2575" spans="2:4" ht="15.75">
      <c r="B2575" s="13"/>
      <c r="C2575" s="31"/>
      <c r="D2575" s="32"/>
    </row>
    <row r="2576" spans="2:4" ht="15.75">
      <c r="B2576" s="13"/>
      <c r="C2576" s="31"/>
      <c r="D2576" s="32"/>
    </row>
    <row r="2577" spans="2:4" ht="15.75">
      <c r="B2577" s="13"/>
      <c r="C2577" s="31"/>
      <c r="D2577" s="32"/>
    </row>
    <row r="2578" spans="2:4" ht="15.75">
      <c r="B2578" s="13"/>
      <c r="C2578" s="31"/>
      <c r="D2578" s="32"/>
    </row>
    <row r="2579" spans="2:4" ht="15.75">
      <c r="B2579" s="13"/>
      <c r="C2579" s="31"/>
      <c r="D2579" s="32"/>
    </row>
    <row r="2580" spans="2:4" ht="15.75">
      <c r="B2580" s="13"/>
      <c r="C2580" s="31"/>
      <c r="D2580" s="32"/>
    </row>
    <row r="2581" spans="2:4" ht="15.75">
      <c r="B2581" s="13"/>
      <c r="C2581" s="31"/>
      <c r="D2581" s="32"/>
    </row>
    <row r="2582" spans="2:4" ht="15.75">
      <c r="B2582" s="13"/>
      <c r="C2582" s="31"/>
      <c r="D2582" s="32"/>
    </row>
    <row r="2583" spans="2:4" ht="15.75">
      <c r="B2583" s="13"/>
      <c r="C2583" s="31"/>
      <c r="D2583" s="32"/>
    </row>
    <row r="2584" spans="2:4" ht="15.75">
      <c r="B2584" s="13"/>
      <c r="C2584" s="31"/>
      <c r="D2584" s="32"/>
    </row>
    <row r="2585" spans="2:4" ht="15.75">
      <c r="B2585" s="13"/>
      <c r="C2585" s="31"/>
      <c r="D2585" s="32"/>
    </row>
    <row r="2586" spans="2:4" ht="15.75">
      <c r="B2586" s="13"/>
      <c r="C2586" s="31"/>
      <c r="D2586" s="32"/>
    </row>
    <row r="2587" spans="2:4" ht="15.75">
      <c r="B2587" s="13"/>
      <c r="C2587" s="31"/>
      <c r="D2587" s="32"/>
    </row>
    <row r="2588" spans="2:4" ht="15.75">
      <c r="B2588" s="13"/>
      <c r="C2588" s="31"/>
      <c r="D2588" s="32"/>
    </row>
    <row r="2589" spans="2:4" ht="15.75">
      <c r="B2589" s="13"/>
      <c r="C2589" s="31"/>
      <c r="D2589" s="32"/>
    </row>
    <row r="2590" spans="2:4" ht="15.75">
      <c r="B2590" s="13"/>
      <c r="C2590" s="31"/>
      <c r="D2590" s="32"/>
    </row>
    <row r="2591" spans="2:4" ht="15.75">
      <c r="B2591" s="13"/>
      <c r="C2591" s="31"/>
      <c r="D2591" s="32"/>
    </row>
    <row r="2592" spans="2:4" ht="15.75">
      <c r="B2592" s="13"/>
      <c r="C2592" s="31"/>
      <c r="D2592" s="32"/>
    </row>
    <row r="2593" spans="2:4" ht="15.75">
      <c r="B2593" s="13"/>
      <c r="C2593" s="31"/>
      <c r="D2593" s="32"/>
    </row>
    <row r="2594" spans="2:4" ht="15.75">
      <c r="B2594" s="13"/>
      <c r="C2594" s="31"/>
      <c r="D2594" s="32"/>
    </row>
    <row r="2595" spans="2:4" ht="15.75">
      <c r="B2595" s="13"/>
      <c r="C2595" s="31"/>
      <c r="D2595" s="32"/>
    </row>
    <row r="2596" spans="2:4" ht="15.75">
      <c r="B2596" s="13"/>
      <c r="C2596" s="31"/>
      <c r="D2596" s="32"/>
    </row>
    <row r="2597" spans="2:4" ht="15.75">
      <c r="B2597" s="13"/>
      <c r="C2597" s="31"/>
      <c r="D2597" s="32"/>
    </row>
    <row r="2598" spans="2:4" ht="15.75">
      <c r="B2598" s="13"/>
      <c r="C2598" s="31"/>
      <c r="D2598" s="32"/>
    </row>
    <row r="2599" spans="2:4" ht="15.75">
      <c r="B2599" s="13"/>
      <c r="C2599" s="31"/>
      <c r="D2599" s="32"/>
    </row>
    <row r="2600" spans="2:4" ht="15.75">
      <c r="B2600" s="13"/>
      <c r="C2600" s="31"/>
      <c r="D2600" s="32"/>
    </row>
    <row r="2601" spans="2:4" ht="15.75">
      <c r="B2601" s="13"/>
      <c r="C2601" s="31"/>
      <c r="D2601" s="32"/>
    </row>
    <row r="2602" spans="2:4" ht="15.75">
      <c r="B2602" s="13"/>
      <c r="C2602" s="31"/>
      <c r="D2602" s="32"/>
    </row>
    <row r="2603" spans="2:4" ht="15.75">
      <c r="B2603" s="13"/>
      <c r="C2603" s="31"/>
      <c r="D2603" s="32"/>
    </row>
    <row r="2604" spans="2:4" ht="15.75">
      <c r="B2604" s="13"/>
      <c r="C2604" s="31"/>
      <c r="D2604" s="32"/>
    </row>
    <row r="2605" spans="2:4" ht="15.75">
      <c r="B2605" s="13"/>
      <c r="C2605" s="31"/>
      <c r="D2605" s="32"/>
    </row>
    <row r="2606" spans="2:4" ht="15.75">
      <c r="B2606" s="13"/>
      <c r="C2606" s="31"/>
      <c r="D2606" s="32"/>
    </row>
    <row r="2607" spans="2:4" ht="15.75">
      <c r="B2607" s="13"/>
      <c r="C2607" s="31"/>
      <c r="D2607" s="32"/>
    </row>
    <row r="2608" spans="2:4" ht="15.75">
      <c r="B2608" s="13"/>
      <c r="C2608" s="31"/>
      <c r="D2608" s="32"/>
    </row>
    <row r="2609" spans="2:4" ht="15.75">
      <c r="B2609" s="13"/>
      <c r="C2609" s="31"/>
      <c r="D2609" s="32"/>
    </row>
    <row r="2610" spans="2:4" ht="15.75">
      <c r="B2610" s="13"/>
      <c r="C2610" s="31"/>
      <c r="D2610" s="32"/>
    </row>
    <row r="2611" spans="2:4" ht="15.75">
      <c r="B2611" s="13"/>
      <c r="C2611" s="31"/>
      <c r="D2611" s="32"/>
    </row>
    <row r="2612" spans="2:4" ht="15.75">
      <c r="B2612" s="13"/>
      <c r="C2612" s="31"/>
      <c r="D2612" s="32"/>
    </row>
    <row r="2613" spans="2:4" ht="15.75">
      <c r="B2613" s="13"/>
      <c r="C2613" s="31"/>
      <c r="D2613" s="32"/>
    </row>
    <row r="2614" spans="2:4" ht="15.75">
      <c r="B2614" s="13"/>
      <c r="C2614" s="31"/>
      <c r="D2614" s="32"/>
    </row>
    <row r="2615" spans="2:4" ht="15.75">
      <c r="B2615" s="13"/>
      <c r="C2615" s="31"/>
      <c r="D2615" s="32"/>
    </row>
    <row r="2616" spans="2:4" ht="15.75">
      <c r="B2616" s="13"/>
      <c r="C2616" s="31"/>
      <c r="D2616" s="32"/>
    </row>
    <row r="2617" spans="2:4" ht="15.75">
      <c r="B2617" s="13"/>
      <c r="C2617" s="31"/>
      <c r="D2617" s="32"/>
    </row>
    <row r="2618" spans="2:4" ht="15.75">
      <c r="B2618" s="13"/>
      <c r="C2618" s="31"/>
      <c r="D2618" s="32"/>
    </row>
    <row r="2619" spans="2:4" ht="15.75">
      <c r="B2619" s="13"/>
      <c r="C2619" s="31"/>
      <c r="D2619" s="32"/>
    </row>
    <row r="2620" spans="2:4" ht="15.75">
      <c r="B2620" s="13"/>
      <c r="C2620" s="31"/>
      <c r="D2620" s="32"/>
    </row>
    <row r="2621" spans="2:4" ht="15.75">
      <c r="B2621" s="13"/>
      <c r="C2621" s="31"/>
      <c r="D2621" s="32"/>
    </row>
    <row r="2622" spans="2:4" ht="15.75">
      <c r="B2622" s="13"/>
      <c r="C2622" s="31"/>
      <c r="D2622" s="32"/>
    </row>
    <row r="2623" spans="2:4" ht="15.75">
      <c r="B2623" s="13"/>
      <c r="C2623" s="31"/>
      <c r="D2623" s="32"/>
    </row>
    <row r="2624" spans="2:4" ht="15.75">
      <c r="B2624" s="13"/>
      <c r="C2624" s="31"/>
      <c r="D2624" s="32"/>
    </row>
    <row r="2625" spans="2:4" ht="15.75">
      <c r="B2625" s="13"/>
      <c r="C2625" s="31"/>
      <c r="D2625" s="32"/>
    </row>
    <row r="2626" spans="2:4" ht="15.75">
      <c r="B2626" s="13"/>
      <c r="C2626" s="31"/>
      <c r="D2626" s="32"/>
    </row>
    <row r="2627" spans="2:4" ht="15.75">
      <c r="B2627" s="13"/>
      <c r="C2627" s="31"/>
      <c r="D2627" s="32"/>
    </row>
    <row r="2628" spans="2:4" ht="15.75">
      <c r="B2628" s="13"/>
      <c r="C2628" s="31"/>
      <c r="D2628" s="32"/>
    </row>
    <row r="2629" spans="2:4" ht="15.75">
      <c r="B2629" s="13"/>
      <c r="C2629" s="31"/>
      <c r="D2629" s="32"/>
    </row>
    <row r="2630" spans="2:4" ht="15.75">
      <c r="B2630" s="13"/>
      <c r="C2630" s="31"/>
      <c r="D2630" s="32"/>
    </row>
    <row r="2631" spans="2:4" ht="15.75">
      <c r="B2631" s="13"/>
      <c r="C2631" s="31"/>
      <c r="D2631" s="32"/>
    </row>
    <row r="2632" spans="2:4" ht="15.75">
      <c r="B2632" s="13"/>
      <c r="C2632" s="31"/>
      <c r="D2632" s="32"/>
    </row>
    <row r="2633" spans="2:4" ht="15.75">
      <c r="B2633" s="13"/>
      <c r="C2633" s="31"/>
      <c r="D2633" s="32"/>
    </row>
    <row r="2634" spans="2:4" ht="15.75">
      <c r="B2634" s="13"/>
      <c r="C2634" s="31"/>
      <c r="D2634" s="32"/>
    </row>
    <row r="2635" spans="2:4" ht="15.75">
      <c r="B2635" s="13"/>
      <c r="C2635" s="31"/>
      <c r="D2635" s="32"/>
    </row>
    <row r="2636" spans="2:4" ht="15.75">
      <c r="B2636" s="13"/>
      <c r="C2636" s="31"/>
      <c r="D2636" s="32"/>
    </row>
    <row r="2637" spans="2:4" ht="15.75">
      <c r="B2637" s="13"/>
      <c r="C2637" s="31"/>
      <c r="D2637" s="32"/>
    </row>
    <row r="2638" spans="2:4" ht="15.75">
      <c r="B2638" s="13"/>
      <c r="C2638" s="31"/>
      <c r="D2638" s="32"/>
    </row>
    <row r="2639" spans="2:4" ht="15.75">
      <c r="B2639" s="13"/>
      <c r="C2639" s="31"/>
      <c r="D2639" s="32"/>
    </row>
    <row r="2640" spans="2:4" ht="15.75">
      <c r="B2640" s="13"/>
      <c r="C2640" s="31"/>
      <c r="D2640" s="32"/>
    </row>
    <row r="2641" spans="2:4" ht="15.75">
      <c r="B2641" s="13"/>
      <c r="C2641" s="31"/>
      <c r="D2641" s="32"/>
    </row>
    <row r="2642" spans="2:4" ht="15.75">
      <c r="B2642" s="13"/>
      <c r="C2642" s="31"/>
      <c r="D2642" s="32"/>
    </row>
    <row r="2643" spans="2:4" ht="15.75">
      <c r="B2643" s="13"/>
      <c r="C2643" s="31"/>
      <c r="D2643" s="32"/>
    </row>
    <row r="2644" spans="2:4" ht="15.75">
      <c r="B2644" s="13"/>
      <c r="C2644" s="31"/>
      <c r="D2644" s="32"/>
    </row>
    <row r="2645" spans="2:4" ht="15.75">
      <c r="B2645" s="13"/>
      <c r="C2645" s="31"/>
      <c r="D2645" s="32"/>
    </row>
    <row r="2646" spans="2:4" ht="15.75">
      <c r="B2646" s="13"/>
      <c r="C2646" s="31"/>
      <c r="D2646" s="32"/>
    </row>
    <row r="2647" spans="2:4" ht="15.75">
      <c r="B2647" s="13"/>
      <c r="C2647" s="31"/>
      <c r="D2647" s="32"/>
    </row>
    <row r="2648" spans="2:4" ht="15.75">
      <c r="B2648" s="13"/>
      <c r="C2648" s="31"/>
      <c r="D2648" s="32"/>
    </row>
    <row r="2649" spans="2:4" ht="15.75">
      <c r="B2649" s="13"/>
      <c r="C2649" s="31"/>
      <c r="D2649" s="32"/>
    </row>
    <row r="2650" spans="2:4" ht="15.75">
      <c r="B2650" s="13"/>
      <c r="C2650" s="31"/>
      <c r="D2650" s="32"/>
    </row>
    <row r="2651" spans="2:4" ht="15.75">
      <c r="B2651" s="13"/>
      <c r="C2651" s="31"/>
      <c r="D2651" s="32"/>
    </row>
    <row r="2652" spans="2:4" ht="15.75">
      <c r="B2652" s="13"/>
      <c r="C2652" s="31"/>
      <c r="D2652" s="32"/>
    </row>
    <row r="2653" spans="2:4" ht="15.75">
      <c r="B2653" s="13"/>
      <c r="C2653" s="31"/>
      <c r="D2653" s="32"/>
    </row>
    <row r="2654" spans="2:4" ht="15.75">
      <c r="B2654" s="13"/>
      <c r="C2654" s="31"/>
      <c r="D2654" s="32"/>
    </row>
    <row r="2655" spans="2:4" ht="15.75">
      <c r="B2655" s="13"/>
      <c r="C2655" s="31"/>
      <c r="D2655" s="32"/>
    </row>
    <row r="2656" spans="2:4" ht="15.75">
      <c r="B2656" s="13"/>
      <c r="C2656" s="31"/>
      <c r="D2656" s="32"/>
    </row>
    <row r="2657" spans="2:4" ht="15.75">
      <c r="B2657" s="13"/>
      <c r="C2657" s="31"/>
      <c r="D2657" s="32"/>
    </row>
    <row r="2658" spans="2:4" ht="15.75">
      <c r="B2658" s="13"/>
      <c r="C2658" s="31"/>
      <c r="D2658" s="32"/>
    </row>
    <row r="2659" spans="2:4" ht="15.75">
      <c r="B2659" s="13"/>
      <c r="C2659" s="31"/>
      <c r="D2659" s="32"/>
    </row>
    <row r="2660" spans="2:4" ht="15.75">
      <c r="B2660" s="13"/>
      <c r="C2660" s="31"/>
      <c r="D2660" s="32"/>
    </row>
    <row r="2661" spans="2:4" ht="15.75">
      <c r="B2661" s="13"/>
      <c r="C2661" s="31"/>
      <c r="D2661" s="32"/>
    </row>
    <row r="2662" spans="2:4" ht="15.75">
      <c r="B2662" s="13"/>
      <c r="C2662" s="31"/>
      <c r="D2662" s="32"/>
    </row>
    <row r="2663" spans="2:4" ht="15.75">
      <c r="B2663" s="13"/>
      <c r="C2663" s="31"/>
      <c r="D2663" s="32"/>
    </row>
    <row r="2664" spans="2:4" ht="15.75">
      <c r="B2664" s="13"/>
      <c r="C2664" s="31"/>
      <c r="D2664" s="32"/>
    </row>
    <row r="2665" spans="2:4" ht="15.75">
      <c r="B2665" s="13"/>
      <c r="C2665" s="31"/>
      <c r="D2665" s="32"/>
    </row>
    <row r="2666" spans="2:4" ht="15.75">
      <c r="B2666" s="13"/>
      <c r="C2666" s="31"/>
      <c r="D2666" s="32"/>
    </row>
    <row r="2667" spans="2:4" ht="15.75">
      <c r="B2667" s="13"/>
      <c r="C2667" s="31"/>
      <c r="D2667" s="32"/>
    </row>
    <row r="2668" spans="2:4" ht="15.75">
      <c r="B2668" s="13"/>
      <c r="C2668" s="31"/>
      <c r="D2668" s="32"/>
    </row>
    <row r="2669" spans="2:4" ht="15.75">
      <c r="B2669" s="13"/>
      <c r="C2669" s="31"/>
      <c r="D2669" s="32"/>
    </row>
    <row r="2670" spans="2:4" ht="15.75">
      <c r="B2670" s="13"/>
      <c r="C2670" s="31"/>
      <c r="D2670" s="32"/>
    </row>
    <row r="2671" spans="2:4" ht="15.75">
      <c r="B2671" s="13"/>
      <c r="C2671" s="31"/>
      <c r="D2671" s="32"/>
    </row>
    <row r="2672" spans="2:4" ht="15.75">
      <c r="B2672" s="13"/>
      <c r="C2672" s="31"/>
      <c r="D2672" s="32"/>
    </row>
    <row r="2673" spans="2:4" ht="15.75">
      <c r="B2673" s="13"/>
      <c r="C2673" s="31"/>
      <c r="D2673" s="32"/>
    </row>
    <row r="2674" spans="2:4" ht="15.75">
      <c r="B2674" s="13"/>
      <c r="C2674" s="31"/>
      <c r="D2674" s="32"/>
    </row>
    <row r="2675" spans="2:4" ht="15.75">
      <c r="B2675" s="13"/>
      <c r="C2675" s="31"/>
      <c r="D2675" s="32"/>
    </row>
    <row r="2676" spans="2:4" ht="15.75">
      <c r="B2676" s="13"/>
      <c r="C2676" s="31"/>
      <c r="D2676" s="32"/>
    </row>
    <row r="2677" spans="2:4" ht="15.75">
      <c r="B2677" s="13"/>
      <c r="C2677" s="31"/>
      <c r="D2677" s="32"/>
    </row>
    <row r="2678" spans="2:4" ht="15.75">
      <c r="B2678" s="13"/>
      <c r="C2678" s="31"/>
      <c r="D2678" s="32"/>
    </row>
    <row r="2679" spans="2:4" ht="15.75">
      <c r="B2679" s="13"/>
      <c r="C2679" s="31"/>
      <c r="D2679" s="32"/>
    </row>
    <row r="2680" spans="2:4" ht="15.75">
      <c r="B2680" s="13"/>
      <c r="C2680" s="31"/>
      <c r="D2680" s="32"/>
    </row>
    <row r="2681" spans="2:4" ht="15.75">
      <c r="B2681" s="13"/>
      <c r="C2681" s="31"/>
      <c r="D2681" s="32"/>
    </row>
    <row r="2682" spans="2:4" ht="15.75">
      <c r="B2682" s="13"/>
      <c r="C2682" s="31"/>
      <c r="D2682" s="32"/>
    </row>
    <row r="2683" spans="2:4" ht="15.75">
      <c r="B2683" s="13"/>
      <c r="C2683" s="31"/>
      <c r="D2683" s="32"/>
    </row>
    <row r="2684" spans="2:4" ht="15.75">
      <c r="B2684" s="13"/>
      <c r="C2684" s="31"/>
      <c r="D2684" s="32"/>
    </row>
    <row r="2685" spans="2:4" ht="15.75">
      <c r="B2685" s="13"/>
      <c r="C2685" s="31"/>
      <c r="D2685" s="32"/>
    </row>
    <row r="2686" spans="2:4" ht="15.75">
      <c r="B2686" s="13"/>
      <c r="C2686" s="31"/>
      <c r="D2686" s="32"/>
    </row>
    <row r="2687" spans="2:4" ht="15.75">
      <c r="B2687" s="13"/>
      <c r="C2687" s="31"/>
      <c r="D2687" s="32"/>
    </row>
    <row r="2688" spans="2:4" ht="15.75">
      <c r="B2688" s="13"/>
      <c r="C2688" s="31"/>
      <c r="D2688" s="32"/>
    </row>
    <row r="2689" spans="2:4" ht="15.75">
      <c r="B2689" s="13"/>
      <c r="C2689" s="31"/>
      <c r="D2689" s="32"/>
    </row>
    <row r="2690" spans="2:4" ht="15.75">
      <c r="B2690" s="13"/>
      <c r="C2690" s="31"/>
      <c r="D2690" s="32"/>
    </row>
    <row r="2691" spans="2:4" ht="15.75">
      <c r="B2691" s="13"/>
      <c r="C2691" s="31"/>
      <c r="D2691" s="32"/>
    </row>
    <row r="2692" spans="2:4" ht="15.75">
      <c r="B2692" s="13"/>
      <c r="C2692" s="31"/>
      <c r="D2692" s="32"/>
    </row>
    <row r="2693" spans="2:4" ht="15.75">
      <c r="B2693" s="13"/>
      <c r="C2693" s="31"/>
      <c r="D2693" s="32"/>
    </row>
    <row r="2694" spans="2:4" ht="15.75">
      <c r="B2694" s="13"/>
      <c r="C2694" s="31"/>
      <c r="D2694" s="32"/>
    </row>
    <row r="2695" spans="2:4" ht="15.75">
      <c r="B2695" s="13"/>
      <c r="C2695" s="31"/>
      <c r="D2695" s="32"/>
    </row>
    <row r="2696" spans="2:4" ht="15.75">
      <c r="B2696" s="13"/>
      <c r="C2696" s="31"/>
      <c r="D2696" s="32"/>
    </row>
    <row r="2697" spans="2:4" ht="15.75">
      <c r="B2697" s="13"/>
      <c r="C2697" s="31"/>
      <c r="D2697" s="32"/>
    </row>
    <row r="2698" spans="2:4" ht="15.75">
      <c r="B2698" s="13"/>
      <c r="C2698" s="31"/>
      <c r="D2698" s="32"/>
    </row>
    <row r="2699" spans="2:4" ht="15.75">
      <c r="B2699" s="13"/>
      <c r="C2699" s="31"/>
      <c r="D2699" s="32"/>
    </row>
    <row r="2700" spans="2:4" ht="15.75">
      <c r="B2700" s="13"/>
      <c r="C2700" s="31"/>
      <c r="D2700" s="32"/>
    </row>
    <row r="2701" spans="2:4" ht="15.75">
      <c r="B2701" s="13"/>
      <c r="C2701" s="31"/>
      <c r="D2701" s="32"/>
    </row>
    <row r="2702" spans="2:4" ht="15.75">
      <c r="B2702" s="13"/>
      <c r="C2702" s="31"/>
      <c r="D2702" s="32"/>
    </row>
    <row r="2703" spans="2:4" ht="15.75">
      <c r="B2703" s="13"/>
      <c r="C2703" s="31"/>
      <c r="D2703" s="32"/>
    </row>
    <row r="2704" spans="2:4" ht="15.75">
      <c r="B2704" s="13"/>
      <c r="C2704" s="31"/>
      <c r="D2704" s="32"/>
    </row>
    <row r="2705" spans="2:4" ht="15.75">
      <c r="B2705" s="13"/>
      <c r="C2705" s="31"/>
      <c r="D2705" s="32"/>
    </row>
    <row r="2706" spans="2:4" ht="15.75">
      <c r="B2706" s="13"/>
      <c r="C2706" s="31"/>
      <c r="D2706" s="32"/>
    </row>
    <row r="2707" spans="2:4" ht="15.75">
      <c r="B2707" s="13"/>
      <c r="C2707" s="31"/>
      <c r="D2707" s="32"/>
    </row>
    <row r="2708" spans="2:4" ht="15.75">
      <c r="B2708" s="13"/>
      <c r="C2708" s="31"/>
      <c r="D2708" s="32"/>
    </row>
    <row r="2709" spans="2:4" ht="15.75">
      <c r="B2709" s="13"/>
      <c r="C2709" s="31"/>
      <c r="D2709" s="32"/>
    </row>
    <row r="2710" spans="2:4" ht="15.75">
      <c r="B2710" s="13"/>
      <c r="C2710" s="31"/>
      <c r="D2710" s="32"/>
    </row>
    <row r="2711" spans="2:4" ht="15.75">
      <c r="B2711" s="13"/>
      <c r="C2711" s="31"/>
      <c r="D2711" s="32"/>
    </row>
    <row r="2712" spans="2:4" ht="15.75">
      <c r="B2712" s="13"/>
      <c r="C2712" s="31"/>
      <c r="D2712" s="32"/>
    </row>
    <row r="2713" spans="2:4" ht="15.75">
      <c r="B2713" s="13"/>
      <c r="C2713" s="31"/>
      <c r="D2713" s="32"/>
    </row>
    <row r="2714" spans="2:4" ht="15.75">
      <c r="B2714" s="13"/>
      <c r="C2714" s="31"/>
      <c r="D2714" s="32"/>
    </row>
    <row r="2715" spans="2:4" ht="15.75">
      <c r="B2715" s="13"/>
      <c r="C2715" s="31"/>
      <c r="D2715" s="32"/>
    </row>
    <row r="2716" spans="2:4" ht="15.75">
      <c r="B2716" s="13"/>
      <c r="C2716" s="31"/>
      <c r="D2716" s="32"/>
    </row>
    <row r="2717" spans="2:4" ht="15.75">
      <c r="B2717" s="13"/>
      <c r="C2717" s="31"/>
      <c r="D2717" s="32"/>
    </row>
    <row r="2718" spans="2:4" ht="15.75">
      <c r="B2718" s="13"/>
      <c r="C2718" s="31"/>
      <c r="D2718" s="32"/>
    </row>
    <row r="2719" spans="2:4" ht="15.75">
      <c r="B2719" s="13"/>
      <c r="C2719" s="31"/>
      <c r="D2719" s="32"/>
    </row>
    <row r="2720" spans="2:4" ht="15.75">
      <c r="B2720" s="13"/>
      <c r="C2720" s="31"/>
      <c r="D2720" s="32"/>
    </row>
    <row r="2721" spans="2:4" ht="15.75">
      <c r="B2721" s="13"/>
      <c r="C2721" s="31"/>
      <c r="D2721" s="32"/>
    </row>
    <row r="2722" spans="2:4" ht="15.75">
      <c r="B2722" s="13"/>
      <c r="C2722" s="31"/>
      <c r="D2722" s="32"/>
    </row>
    <row r="2723" spans="2:4" ht="15.75">
      <c r="B2723" s="13"/>
      <c r="C2723" s="31"/>
      <c r="D2723" s="32"/>
    </row>
    <row r="2724" spans="2:4" ht="15.75">
      <c r="B2724" s="13"/>
      <c r="C2724" s="31"/>
      <c r="D2724" s="32"/>
    </row>
    <row r="2725" spans="2:4" ht="15.75">
      <c r="B2725" s="13"/>
      <c r="C2725" s="31"/>
      <c r="D2725" s="32"/>
    </row>
    <row r="2726" spans="2:4" ht="15.75">
      <c r="B2726" s="13"/>
      <c r="C2726" s="31"/>
      <c r="D2726" s="32"/>
    </row>
    <row r="2727" spans="2:4" ht="15.75">
      <c r="B2727" s="13"/>
      <c r="C2727" s="31"/>
      <c r="D2727" s="32"/>
    </row>
    <row r="2728" spans="2:4" ht="15.75">
      <c r="B2728" s="13"/>
      <c r="C2728" s="31"/>
      <c r="D2728" s="32"/>
    </row>
    <row r="2729" spans="2:4" ht="15.75">
      <c r="B2729" s="13"/>
      <c r="C2729" s="31"/>
      <c r="D2729" s="32"/>
    </row>
    <row r="2730" spans="2:4" ht="15.75">
      <c r="B2730" s="13"/>
      <c r="C2730" s="31"/>
      <c r="D2730" s="32"/>
    </row>
    <row r="2731" spans="2:4" ht="15.75">
      <c r="B2731" s="13"/>
      <c r="C2731" s="31"/>
      <c r="D2731" s="32"/>
    </row>
    <row r="2732" spans="2:4" ht="15.75">
      <c r="B2732" s="13"/>
      <c r="C2732" s="31"/>
      <c r="D2732" s="32"/>
    </row>
    <row r="2733" spans="2:4" ht="15.75">
      <c r="B2733" s="13"/>
      <c r="C2733" s="31"/>
      <c r="D2733" s="32"/>
    </row>
    <row r="2734" spans="2:4" ht="15.75">
      <c r="B2734" s="13"/>
      <c r="C2734" s="31"/>
      <c r="D2734" s="32"/>
    </row>
    <row r="2735" spans="2:4" ht="15.75">
      <c r="B2735" s="13"/>
      <c r="C2735" s="31"/>
      <c r="D2735" s="32"/>
    </row>
    <row r="2736" spans="2:4" ht="15.75">
      <c r="B2736" s="13"/>
      <c r="C2736" s="31"/>
      <c r="D2736" s="32"/>
    </row>
    <row r="2737" spans="2:4" ht="15.75">
      <c r="B2737" s="13"/>
      <c r="C2737" s="31"/>
      <c r="D2737" s="32"/>
    </row>
    <row r="2738" spans="2:4" ht="15.75">
      <c r="B2738" s="13"/>
      <c r="C2738" s="31"/>
      <c r="D2738" s="32"/>
    </row>
    <row r="2739" spans="2:4" ht="15.75">
      <c r="B2739" s="13"/>
      <c r="C2739" s="31"/>
      <c r="D2739" s="32"/>
    </row>
    <row r="2740" spans="2:4" ht="15.75">
      <c r="B2740" s="13"/>
      <c r="C2740" s="31"/>
      <c r="D2740" s="32"/>
    </row>
    <row r="2741" spans="2:4" ht="15.75">
      <c r="B2741" s="13"/>
      <c r="C2741" s="31"/>
      <c r="D2741" s="32"/>
    </row>
    <row r="2742" spans="2:4" ht="15.75">
      <c r="B2742" s="13"/>
      <c r="C2742" s="31"/>
      <c r="D2742" s="32"/>
    </row>
    <row r="2743" spans="2:4" ht="15.75">
      <c r="B2743" s="13"/>
      <c r="C2743" s="31"/>
      <c r="D2743" s="32"/>
    </row>
    <row r="2744" spans="2:4" ht="15.75">
      <c r="B2744" s="13"/>
      <c r="C2744" s="31"/>
      <c r="D2744" s="32"/>
    </row>
    <row r="2745" spans="2:4" ht="15.75">
      <c r="B2745" s="13"/>
      <c r="C2745" s="31"/>
      <c r="D2745" s="32"/>
    </row>
    <row r="2746" spans="2:4" ht="15.75">
      <c r="B2746" s="13"/>
      <c r="C2746" s="31"/>
      <c r="D2746" s="32"/>
    </row>
    <row r="2747" spans="2:4" ht="15.75">
      <c r="B2747" s="13"/>
      <c r="C2747" s="31"/>
      <c r="D2747" s="32"/>
    </row>
    <row r="2748" spans="2:4" ht="15.75">
      <c r="B2748" s="13"/>
      <c r="C2748" s="31"/>
      <c r="D2748" s="32"/>
    </row>
    <row r="2749" spans="2:4" ht="15.75">
      <c r="B2749" s="13"/>
      <c r="C2749" s="31"/>
      <c r="D2749" s="32"/>
    </row>
    <row r="2750" spans="2:4" ht="15.75">
      <c r="B2750" s="13"/>
      <c r="C2750" s="31"/>
      <c r="D2750" s="32"/>
    </row>
    <row r="2751" spans="2:4" ht="15.75">
      <c r="B2751" s="13"/>
      <c r="C2751" s="31"/>
      <c r="D2751" s="32"/>
    </row>
    <row r="2752" spans="2:4" ht="15.75">
      <c r="B2752" s="13"/>
      <c r="C2752" s="31"/>
      <c r="D2752" s="32"/>
    </row>
    <row r="2753" spans="2:4" ht="15.75">
      <c r="B2753" s="13"/>
      <c r="C2753" s="31"/>
      <c r="D2753" s="32"/>
    </row>
    <row r="2754" spans="2:4" ht="15.75">
      <c r="B2754" s="13"/>
      <c r="C2754" s="31"/>
      <c r="D2754" s="32"/>
    </row>
    <row r="2755" spans="2:4" ht="15.75">
      <c r="B2755" s="13"/>
      <c r="C2755" s="31"/>
      <c r="D2755" s="32"/>
    </row>
    <row r="2756" spans="2:4" ht="15.75">
      <c r="B2756" s="13"/>
      <c r="C2756" s="31"/>
      <c r="D2756" s="32"/>
    </row>
    <row r="2757" spans="2:4" ht="15.75">
      <c r="B2757" s="13"/>
      <c r="C2757" s="31"/>
      <c r="D2757" s="32"/>
    </row>
    <row r="2758" spans="2:4" ht="15.75">
      <c r="B2758" s="13"/>
      <c r="C2758" s="31"/>
      <c r="D2758" s="32"/>
    </row>
    <row r="2759" spans="2:4" ht="15.75">
      <c r="B2759" s="13"/>
      <c r="C2759" s="31"/>
      <c r="D2759" s="32"/>
    </row>
    <row r="2760" spans="2:4" ht="15.75">
      <c r="B2760" s="13"/>
      <c r="C2760" s="31"/>
      <c r="D2760" s="32"/>
    </row>
    <row r="2761" spans="2:4" ht="15.75">
      <c r="B2761" s="13"/>
      <c r="C2761" s="31"/>
      <c r="D2761" s="32"/>
    </row>
    <row r="2762" spans="2:4" ht="15.75">
      <c r="B2762" s="13"/>
      <c r="C2762" s="31"/>
      <c r="D2762" s="32"/>
    </row>
    <row r="2763" spans="2:4" ht="15.75">
      <c r="B2763" s="13"/>
      <c r="C2763" s="31"/>
      <c r="D2763" s="32"/>
    </row>
    <row r="2764" spans="2:4" ht="15.75">
      <c r="B2764" s="13"/>
      <c r="C2764" s="31"/>
      <c r="D2764" s="32"/>
    </row>
    <row r="2765" spans="2:4" ht="15.75">
      <c r="B2765" s="13"/>
      <c r="C2765" s="31"/>
      <c r="D2765" s="32"/>
    </row>
    <row r="2766" spans="2:4" ht="15.75">
      <c r="B2766" s="13"/>
      <c r="C2766" s="31"/>
      <c r="D2766" s="32"/>
    </row>
    <row r="2767" spans="2:4" ht="15.75">
      <c r="B2767" s="13"/>
      <c r="C2767" s="31"/>
      <c r="D2767" s="32"/>
    </row>
    <row r="2768" spans="2:4" ht="15.75">
      <c r="B2768" s="13"/>
      <c r="C2768" s="31"/>
      <c r="D2768" s="32"/>
    </row>
    <row r="2769" spans="2:4" ht="15.75">
      <c r="B2769" s="13"/>
      <c r="C2769" s="31"/>
      <c r="D2769" s="32"/>
    </row>
    <row r="2770" spans="2:4" ht="15.75">
      <c r="B2770" s="13"/>
      <c r="C2770" s="31"/>
      <c r="D2770" s="32"/>
    </row>
    <row r="2771" spans="2:4" ht="15.75">
      <c r="B2771" s="13"/>
      <c r="C2771" s="31"/>
      <c r="D2771" s="32"/>
    </row>
    <row r="2772" spans="2:4" ht="15.75">
      <c r="B2772" s="13"/>
      <c r="C2772" s="31"/>
      <c r="D2772" s="32"/>
    </row>
    <row r="2773" spans="2:4" ht="15.75">
      <c r="B2773" s="13"/>
      <c r="C2773" s="31"/>
      <c r="D2773" s="32"/>
    </row>
    <row r="2774" spans="2:4" ht="15.75">
      <c r="B2774" s="13"/>
      <c r="C2774" s="31"/>
      <c r="D2774" s="32"/>
    </row>
    <row r="2775" spans="2:4" ht="15.75">
      <c r="B2775" s="13"/>
      <c r="C2775" s="31"/>
      <c r="D2775" s="32"/>
    </row>
    <row r="2776" spans="2:4" ht="15.75">
      <c r="B2776" s="13"/>
      <c r="C2776" s="31"/>
      <c r="D2776" s="32"/>
    </row>
    <row r="2777" spans="2:4" ht="15.75">
      <c r="B2777" s="13"/>
      <c r="C2777" s="31"/>
      <c r="D2777" s="32"/>
    </row>
    <row r="2778" spans="2:4" ht="15.75">
      <c r="B2778" s="13"/>
      <c r="C2778" s="31"/>
      <c r="D2778" s="32"/>
    </row>
    <row r="2779" spans="2:4" ht="15.75">
      <c r="B2779" s="13"/>
      <c r="C2779" s="31"/>
      <c r="D2779" s="32"/>
    </row>
    <row r="2780" spans="2:4" ht="15.75">
      <c r="B2780" s="13"/>
      <c r="C2780" s="31"/>
      <c r="D2780" s="32"/>
    </row>
    <row r="2781" spans="2:4" ht="15.75">
      <c r="B2781" s="13"/>
      <c r="C2781" s="31"/>
      <c r="D2781" s="32"/>
    </row>
    <row r="2782" spans="2:4" ht="15.75">
      <c r="B2782" s="13"/>
      <c r="C2782" s="31"/>
      <c r="D2782" s="32"/>
    </row>
    <row r="2783" spans="2:4" ht="15.75">
      <c r="B2783" s="13"/>
      <c r="C2783" s="31"/>
      <c r="D2783" s="32"/>
    </row>
    <row r="2784" spans="2:4" ht="15.75">
      <c r="B2784" s="13"/>
      <c r="C2784" s="31"/>
      <c r="D2784" s="32"/>
    </row>
    <row r="2785" spans="2:4" ht="15.75">
      <c r="B2785" s="13"/>
      <c r="C2785" s="31"/>
      <c r="D2785" s="32"/>
    </row>
    <row r="2786" spans="2:4" ht="15.75">
      <c r="B2786" s="13"/>
      <c r="C2786" s="31"/>
      <c r="D2786" s="32"/>
    </row>
    <row r="2787" spans="2:4" ht="15.75">
      <c r="B2787" s="13"/>
      <c r="C2787" s="31"/>
      <c r="D2787" s="32"/>
    </row>
    <row r="2788" spans="2:4" ht="15.75">
      <c r="B2788" s="13"/>
      <c r="C2788" s="31"/>
      <c r="D2788" s="32"/>
    </row>
    <row r="2789" spans="2:4" ht="15.75">
      <c r="B2789" s="13"/>
      <c r="C2789" s="31"/>
      <c r="D2789" s="32"/>
    </row>
    <row r="2790" spans="2:4" ht="15.75">
      <c r="B2790" s="13"/>
      <c r="C2790" s="31"/>
      <c r="D2790" s="32"/>
    </row>
    <row r="2791" spans="2:4" ht="15.75">
      <c r="B2791" s="13"/>
      <c r="C2791" s="31"/>
      <c r="D2791" s="32"/>
    </row>
    <row r="2792" spans="2:4" ht="15.75">
      <c r="B2792" s="13"/>
      <c r="C2792" s="31"/>
      <c r="D2792" s="32"/>
    </row>
    <row r="2793" spans="2:4" ht="15.75">
      <c r="B2793" s="13"/>
      <c r="C2793" s="31"/>
      <c r="D2793" s="32"/>
    </row>
    <row r="2794" spans="2:4" ht="15.75">
      <c r="B2794" s="13"/>
      <c r="C2794" s="31"/>
      <c r="D2794" s="32"/>
    </row>
    <row r="2795" spans="2:4" ht="15.75">
      <c r="B2795" s="13"/>
      <c r="C2795" s="31"/>
      <c r="D2795" s="32"/>
    </row>
    <row r="2796" spans="2:4" ht="15.75">
      <c r="B2796" s="13"/>
      <c r="C2796" s="31"/>
      <c r="D2796" s="32"/>
    </row>
    <row r="2797" spans="2:4" ht="15.75">
      <c r="B2797" s="13"/>
      <c r="C2797" s="31"/>
      <c r="D2797" s="32"/>
    </row>
    <row r="2798" spans="2:4" ht="15.75">
      <c r="B2798" s="13"/>
      <c r="C2798" s="31"/>
      <c r="D2798" s="32"/>
    </row>
    <row r="2799" spans="2:4" ht="15.75">
      <c r="B2799" s="13"/>
      <c r="C2799" s="31"/>
      <c r="D2799" s="32"/>
    </row>
    <row r="2800" spans="2:4" ht="15.75">
      <c r="B2800" s="13"/>
      <c r="C2800" s="31"/>
      <c r="D2800" s="32"/>
    </row>
    <row r="2801" spans="2:4" ht="15.75">
      <c r="B2801" s="13"/>
      <c r="C2801" s="31"/>
      <c r="D2801" s="32"/>
    </row>
    <row r="2802" spans="2:4" ht="15.75">
      <c r="B2802" s="13"/>
      <c r="C2802" s="31"/>
      <c r="D2802" s="32"/>
    </row>
    <row r="2803" spans="2:4" ht="15.75">
      <c r="B2803" s="13"/>
      <c r="C2803" s="31"/>
      <c r="D2803" s="32"/>
    </row>
    <row r="2804" spans="2:4" ht="15.75">
      <c r="B2804" s="13"/>
      <c r="C2804" s="31"/>
      <c r="D2804" s="32"/>
    </row>
    <row r="2805" spans="2:4" ht="15.75">
      <c r="B2805" s="13"/>
      <c r="C2805" s="31"/>
      <c r="D2805" s="32"/>
    </row>
    <row r="2806" spans="2:4" ht="15.75">
      <c r="B2806" s="13"/>
      <c r="C2806" s="31"/>
      <c r="D2806" s="32"/>
    </row>
    <row r="2807" spans="2:4" ht="15.75">
      <c r="B2807" s="13"/>
      <c r="C2807" s="31"/>
      <c r="D2807" s="32"/>
    </row>
    <row r="2808" spans="2:4" ht="15.75">
      <c r="B2808" s="13"/>
      <c r="C2808" s="31"/>
      <c r="D2808" s="32"/>
    </row>
    <row r="2809" spans="2:4" ht="15.75">
      <c r="B2809" s="13"/>
      <c r="C2809" s="31"/>
      <c r="D2809" s="32"/>
    </row>
    <row r="2810" spans="2:4" ht="15.75">
      <c r="B2810" s="13"/>
      <c r="C2810" s="31"/>
      <c r="D2810" s="32"/>
    </row>
    <row r="2811" spans="2:4" ht="15.75">
      <c r="B2811" s="13"/>
      <c r="C2811" s="31"/>
      <c r="D2811" s="32"/>
    </row>
    <row r="2812" spans="2:4" ht="15.75">
      <c r="B2812" s="13"/>
      <c r="C2812" s="31"/>
      <c r="D2812" s="32"/>
    </row>
    <row r="2813" spans="2:4" ht="15.75">
      <c r="B2813" s="13"/>
      <c r="C2813" s="31"/>
      <c r="D2813" s="32"/>
    </row>
    <row r="2814" spans="2:4" ht="15.75">
      <c r="B2814" s="13"/>
      <c r="C2814" s="31"/>
      <c r="D2814" s="32"/>
    </row>
    <row r="2815" spans="2:4" ht="15.75">
      <c r="B2815" s="13"/>
      <c r="C2815" s="31"/>
      <c r="D2815" s="32"/>
    </row>
    <row r="2816" spans="2:4" ht="15.75">
      <c r="B2816" s="13"/>
      <c r="C2816" s="31"/>
      <c r="D2816" s="32"/>
    </row>
    <row r="2817" spans="2:4" ht="15.75">
      <c r="B2817" s="13"/>
      <c r="C2817" s="31"/>
      <c r="D2817" s="32"/>
    </row>
    <row r="2818" spans="2:4" ht="15.75">
      <c r="B2818" s="13"/>
      <c r="C2818" s="31"/>
      <c r="D2818" s="32"/>
    </row>
    <row r="2819" spans="2:4" ht="15.75">
      <c r="B2819" s="13"/>
      <c r="C2819" s="31"/>
      <c r="D2819" s="32"/>
    </row>
    <row r="2820" spans="2:4" ht="15.75">
      <c r="B2820" s="13"/>
      <c r="C2820" s="31"/>
      <c r="D2820" s="32"/>
    </row>
    <row r="2821" spans="2:4" ht="15.75">
      <c r="B2821" s="13"/>
      <c r="C2821" s="31"/>
      <c r="D2821" s="32"/>
    </row>
    <row r="2822" spans="2:4" ht="15.75">
      <c r="B2822" s="13"/>
      <c r="C2822" s="31"/>
      <c r="D2822" s="32"/>
    </row>
    <row r="2823" spans="2:4" ht="15.75">
      <c r="B2823" s="13"/>
      <c r="C2823" s="31"/>
      <c r="D2823" s="32"/>
    </row>
    <row r="2824" spans="2:4" ht="15.75">
      <c r="B2824" s="13"/>
      <c r="C2824" s="31"/>
      <c r="D2824" s="32"/>
    </row>
    <row r="2825" spans="2:4" ht="15.75">
      <c r="B2825" s="13"/>
      <c r="C2825" s="31"/>
      <c r="D2825" s="32"/>
    </row>
    <row r="2826" spans="2:4" ht="15.75">
      <c r="B2826" s="13"/>
      <c r="C2826" s="31"/>
      <c r="D2826" s="32"/>
    </row>
    <row r="2827" spans="2:4" ht="15.75">
      <c r="B2827" s="13"/>
      <c r="C2827" s="31"/>
      <c r="D2827" s="32"/>
    </row>
    <row r="2828" spans="2:4" ht="15.75">
      <c r="B2828" s="13"/>
      <c r="C2828" s="31"/>
      <c r="D2828" s="32"/>
    </row>
    <row r="2829" spans="2:4" ht="15.75">
      <c r="B2829" s="13"/>
      <c r="C2829" s="31"/>
      <c r="D2829" s="32"/>
    </row>
    <row r="2830" spans="2:4" ht="15.75">
      <c r="B2830" s="13"/>
      <c r="C2830" s="31"/>
      <c r="D2830" s="32"/>
    </row>
    <row r="2831" spans="2:4" ht="15.75">
      <c r="B2831" s="13"/>
      <c r="C2831" s="31"/>
      <c r="D2831" s="32"/>
    </row>
    <row r="2832" spans="2:4" ht="15.75">
      <c r="B2832" s="13"/>
      <c r="C2832" s="31"/>
      <c r="D2832" s="32"/>
    </row>
    <row r="2833" spans="2:4" ht="15.75">
      <c r="B2833" s="13"/>
      <c r="C2833" s="31"/>
      <c r="D2833" s="32"/>
    </row>
    <row r="2834" spans="2:4" ht="15.75">
      <c r="B2834" s="13"/>
      <c r="C2834" s="31"/>
      <c r="D2834" s="32"/>
    </row>
    <row r="2835" spans="2:4" ht="15.75">
      <c r="B2835" s="13"/>
      <c r="C2835" s="31"/>
      <c r="D2835" s="32"/>
    </row>
    <row r="2836" spans="2:4" ht="15.75">
      <c r="B2836" s="13"/>
      <c r="C2836" s="31"/>
      <c r="D2836" s="32"/>
    </row>
    <row r="2837" spans="2:4" ht="15.75">
      <c r="B2837" s="13"/>
      <c r="C2837" s="31"/>
      <c r="D2837" s="32"/>
    </row>
    <row r="2838" spans="2:4" ht="15.75">
      <c r="B2838" s="13"/>
      <c r="C2838" s="31"/>
      <c r="D2838" s="32"/>
    </row>
    <row r="2839" spans="2:4" ht="15.75">
      <c r="B2839" s="13"/>
      <c r="C2839" s="31"/>
      <c r="D2839" s="32"/>
    </row>
    <row r="2840" spans="2:4" ht="15.75">
      <c r="B2840" s="13"/>
      <c r="C2840" s="31"/>
      <c r="D2840" s="32"/>
    </row>
    <row r="2841" spans="2:4" ht="15.75">
      <c r="B2841" s="13"/>
      <c r="C2841" s="31"/>
      <c r="D2841" s="32"/>
    </row>
    <row r="2842" spans="2:4" ht="15.75">
      <c r="B2842" s="13"/>
      <c r="C2842" s="31"/>
      <c r="D2842" s="32"/>
    </row>
    <row r="2843" spans="2:4" ht="15.75">
      <c r="B2843" s="13"/>
      <c r="C2843" s="31"/>
      <c r="D2843" s="32"/>
    </row>
    <row r="2844" spans="2:4" ht="15.75">
      <c r="B2844" s="13"/>
      <c r="C2844" s="31"/>
      <c r="D2844" s="32"/>
    </row>
    <row r="2845" spans="2:4" ht="15.75">
      <c r="B2845" s="13"/>
      <c r="C2845" s="31"/>
      <c r="D2845" s="32"/>
    </row>
    <row r="2846" spans="2:4" ht="15.75">
      <c r="B2846" s="13"/>
      <c r="C2846" s="31"/>
      <c r="D2846" s="32"/>
    </row>
    <row r="2847" spans="2:4" ht="15.75">
      <c r="B2847" s="13"/>
      <c r="C2847" s="31"/>
      <c r="D2847" s="32"/>
    </row>
    <row r="2848" spans="2:4" ht="15.75">
      <c r="B2848" s="13"/>
      <c r="C2848" s="31"/>
      <c r="D2848" s="32"/>
    </row>
    <row r="2849" spans="2:4" ht="15.75">
      <c r="B2849" s="13"/>
      <c r="C2849" s="31"/>
      <c r="D2849" s="32"/>
    </row>
    <row r="2850" spans="2:4" ht="15.75">
      <c r="B2850" s="13"/>
      <c r="C2850" s="31"/>
      <c r="D2850" s="32"/>
    </row>
    <row r="2851" spans="2:4" ht="15.75">
      <c r="B2851" s="13"/>
      <c r="C2851" s="31"/>
      <c r="D2851" s="32"/>
    </row>
    <row r="2852" spans="2:4" ht="15.75">
      <c r="B2852" s="13"/>
      <c r="C2852" s="31"/>
      <c r="D2852" s="32"/>
    </row>
    <row r="2853" spans="2:4" ht="15.75">
      <c r="B2853" s="13"/>
      <c r="C2853" s="31"/>
      <c r="D2853" s="32"/>
    </row>
    <row r="2854" spans="2:4" ht="15.75">
      <c r="B2854" s="13"/>
      <c r="C2854" s="31"/>
      <c r="D2854" s="32"/>
    </row>
    <row r="2855" spans="2:4" ht="15.75">
      <c r="B2855" s="13"/>
      <c r="C2855" s="31"/>
      <c r="D2855" s="32"/>
    </row>
    <row r="2856" spans="2:4" ht="15.75">
      <c r="B2856" s="13"/>
      <c r="C2856" s="31"/>
      <c r="D2856" s="32"/>
    </row>
    <row r="2857" spans="2:4" ht="15.75">
      <c r="B2857" s="13"/>
      <c r="C2857" s="31"/>
      <c r="D2857" s="32"/>
    </row>
    <row r="2858" spans="2:4" ht="15.75">
      <c r="B2858" s="13"/>
      <c r="C2858" s="31"/>
      <c r="D2858" s="32"/>
    </row>
    <row r="2859" spans="2:4" ht="15.75">
      <c r="B2859" s="13"/>
      <c r="C2859" s="31"/>
      <c r="D2859" s="32"/>
    </row>
    <row r="2860" spans="2:4" ht="15.75">
      <c r="B2860" s="13"/>
      <c r="C2860" s="31"/>
      <c r="D2860" s="32"/>
    </row>
    <row r="2861" spans="2:4" ht="15.75">
      <c r="B2861" s="13"/>
      <c r="C2861" s="31"/>
      <c r="D2861" s="32"/>
    </row>
    <row r="2862" spans="2:4" ht="15.75">
      <c r="B2862" s="13"/>
      <c r="C2862" s="31"/>
      <c r="D2862" s="32"/>
    </row>
    <row r="2863" spans="2:4" ht="15.75">
      <c r="B2863" s="13"/>
      <c r="C2863" s="31"/>
      <c r="D2863" s="32"/>
    </row>
    <row r="2864" spans="2:4" ht="15.75">
      <c r="B2864" s="13"/>
      <c r="C2864" s="31"/>
      <c r="D2864" s="32"/>
    </row>
    <row r="2865" spans="2:4" ht="15.75">
      <c r="B2865" s="13"/>
      <c r="C2865" s="31"/>
      <c r="D2865" s="32"/>
    </row>
    <row r="2866" spans="2:4" ht="15.75">
      <c r="B2866" s="13"/>
      <c r="C2866" s="31"/>
      <c r="D2866" s="32"/>
    </row>
    <row r="2867" spans="2:4" ht="15.75">
      <c r="B2867" s="13"/>
      <c r="C2867" s="31"/>
      <c r="D2867" s="32"/>
    </row>
    <row r="2868" spans="2:4" ht="15.75">
      <c r="B2868" s="13"/>
      <c r="C2868" s="31"/>
      <c r="D2868" s="32"/>
    </row>
    <row r="2869" spans="2:4" ht="15.75">
      <c r="B2869" s="13"/>
      <c r="C2869" s="31"/>
      <c r="D2869" s="32"/>
    </row>
    <row r="2870" spans="2:4" ht="15.75">
      <c r="B2870" s="13"/>
      <c r="C2870" s="31"/>
      <c r="D2870" s="32"/>
    </row>
    <row r="2871" spans="2:4" ht="15.75">
      <c r="B2871" s="13"/>
      <c r="C2871" s="31"/>
      <c r="D2871" s="32"/>
    </row>
    <row r="2872" spans="2:4" ht="15.75">
      <c r="B2872" s="13"/>
      <c r="C2872" s="31"/>
      <c r="D2872" s="32"/>
    </row>
    <row r="2873" spans="2:4" ht="15.75">
      <c r="B2873" s="13"/>
      <c r="C2873" s="31"/>
      <c r="D2873" s="32"/>
    </row>
    <row r="2874" spans="2:4" ht="15.75">
      <c r="B2874" s="13"/>
      <c r="C2874" s="31"/>
      <c r="D2874" s="32"/>
    </row>
    <row r="2875" spans="2:4" ht="15.75">
      <c r="B2875" s="13"/>
      <c r="C2875" s="31"/>
      <c r="D2875" s="32"/>
    </row>
    <row r="2876" spans="2:4" ht="15.75">
      <c r="B2876" s="13"/>
      <c r="C2876" s="31"/>
      <c r="D2876" s="32"/>
    </row>
    <row r="2877" spans="2:4" ht="15.75">
      <c r="B2877" s="13"/>
      <c r="C2877" s="31"/>
      <c r="D2877" s="32"/>
    </row>
    <row r="2878" spans="2:4" ht="15.75">
      <c r="B2878" s="13"/>
      <c r="C2878" s="31"/>
      <c r="D2878" s="32"/>
    </row>
    <row r="2879" spans="2:4" ht="15.75">
      <c r="B2879" s="13"/>
      <c r="C2879" s="31"/>
      <c r="D2879" s="32"/>
    </row>
    <row r="2880" spans="2:4" ht="15.75">
      <c r="B2880" s="13"/>
      <c r="C2880" s="31"/>
      <c r="D2880" s="32"/>
    </row>
    <row r="2881" spans="2:4" ht="15.75">
      <c r="B2881" s="13"/>
      <c r="C2881" s="31"/>
      <c r="D2881" s="32"/>
    </row>
    <row r="2882" spans="2:4" ht="15.75">
      <c r="B2882" s="13"/>
      <c r="C2882" s="31"/>
      <c r="D2882" s="32"/>
    </row>
    <row r="2883" spans="2:4" ht="15.75">
      <c r="B2883" s="13"/>
      <c r="C2883" s="31"/>
      <c r="D2883" s="32"/>
    </row>
    <row r="2884" spans="2:4" ht="15.75">
      <c r="B2884" s="13"/>
      <c r="C2884" s="31"/>
      <c r="D2884" s="32"/>
    </row>
    <row r="2885" spans="2:4" ht="15.75">
      <c r="B2885" s="13"/>
      <c r="C2885" s="31"/>
      <c r="D2885" s="32"/>
    </row>
    <row r="2886" spans="2:4" ht="15.75">
      <c r="B2886" s="13"/>
      <c r="C2886" s="31"/>
      <c r="D2886" s="32"/>
    </row>
    <row r="2887" spans="2:4" ht="15.75">
      <c r="B2887" s="13"/>
      <c r="C2887" s="31"/>
      <c r="D2887" s="32"/>
    </row>
    <row r="2888" spans="2:4" ht="15.75">
      <c r="B2888" s="13"/>
      <c r="C2888" s="31"/>
      <c r="D2888" s="32"/>
    </row>
    <row r="2889" spans="2:4" ht="15.75">
      <c r="B2889" s="13"/>
      <c r="C2889" s="31"/>
      <c r="D2889" s="32"/>
    </row>
    <row r="2890" spans="2:4" ht="15.75">
      <c r="B2890" s="13"/>
      <c r="C2890" s="31"/>
      <c r="D2890" s="32"/>
    </row>
    <row r="2891" spans="2:4" ht="15.75">
      <c r="B2891" s="13"/>
      <c r="C2891" s="31"/>
      <c r="D2891" s="32"/>
    </row>
    <row r="2892" spans="2:4" ht="15.75">
      <c r="B2892" s="13"/>
      <c r="C2892" s="31"/>
      <c r="D2892" s="32"/>
    </row>
    <row r="2893" spans="2:4" ht="15.75">
      <c r="B2893" s="13"/>
      <c r="C2893" s="31"/>
      <c r="D2893" s="32"/>
    </row>
    <row r="2894" spans="2:4" ht="15.75">
      <c r="B2894" s="13"/>
      <c r="C2894" s="31"/>
      <c r="D2894" s="32"/>
    </row>
    <row r="2895" spans="2:4" ht="15.75">
      <c r="B2895" s="13"/>
      <c r="C2895" s="31"/>
      <c r="D2895" s="32"/>
    </row>
    <row r="2896" spans="2:4" ht="15.75">
      <c r="B2896" s="13"/>
      <c r="C2896" s="31"/>
      <c r="D2896" s="32"/>
    </row>
    <row r="2897" spans="2:4" ht="15.75">
      <c r="B2897" s="13"/>
      <c r="C2897" s="31"/>
      <c r="D2897" s="32"/>
    </row>
    <row r="2898" spans="2:4" ht="15.75">
      <c r="B2898" s="13"/>
      <c r="C2898" s="31"/>
      <c r="D2898" s="32"/>
    </row>
    <row r="2899" spans="2:4" ht="15.75">
      <c r="B2899" s="13"/>
      <c r="C2899" s="31"/>
      <c r="D2899" s="32"/>
    </row>
    <row r="2900" spans="2:4" ht="15.75">
      <c r="B2900" s="13"/>
      <c r="C2900" s="31"/>
      <c r="D2900" s="32"/>
    </row>
    <row r="2901" spans="2:4" ht="15.75">
      <c r="B2901" s="13"/>
      <c r="C2901" s="31"/>
      <c r="D2901" s="32"/>
    </row>
    <row r="2902" spans="2:4" ht="15.75">
      <c r="B2902" s="13"/>
      <c r="C2902" s="31"/>
      <c r="D2902" s="32"/>
    </row>
    <row r="2903" spans="2:4" ht="15.75">
      <c r="B2903" s="13"/>
      <c r="C2903" s="31"/>
      <c r="D2903" s="32"/>
    </row>
    <row r="2904" spans="2:4" ht="15.75">
      <c r="B2904" s="13"/>
      <c r="C2904" s="31"/>
      <c r="D2904" s="32"/>
    </row>
    <row r="2905" spans="2:4" ht="15.75">
      <c r="B2905" s="13"/>
      <c r="C2905" s="31"/>
      <c r="D2905" s="32"/>
    </row>
    <row r="2906" spans="2:4" ht="15.75">
      <c r="B2906" s="13"/>
      <c r="C2906" s="31"/>
      <c r="D2906" s="32"/>
    </row>
    <row r="2907" spans="2:4" ht="15.75">
      <c r="B2907" s="13"/>
      <c r="C2907" s="31"/>
      <c r="D2907" s="32"/>
    </row>
    <row r="2908" spans="2:4" ht="15.75">
      <c r="B2908" s="13"/>
      <c r="C2908" s="31"/>
      <c r="D2908" s="32"/>
    </row>
    <row r="2909" spans="2:4" ht="15.75">
      <c r="B2909" s="13"/>
      <c r="C2909" s="31"/>
      <c r="D2909" s="32"/>
    </row>
    <row r="2910" spans="2:4" ht="15.75">
      <c r="B2910" s="13"/>
      <c r="C2910" s="31"/>
      <c r="D2910" s="32"/>
    </row>
    <row r="2911" spans="2:4" ht="15.75">
      <c r="B2911" s="13"/>
      <c r="C2911" s="31"/>
      <c r="D2911" s="32"/>
    </row>
    <row r="2912" spans="2:4" ht="15.75">
      <c r="B2912" s="13"/>
      <c r="C2912" s="31"/>
      <c r="D2912" s="32"/>
    </row>
    <row r="2913" spans="2:4" ht="15.75">
      <c r="B2913" s="13"/>
      <c r="C2913" s="31"/>
      <c r="D2913" s="32"/>
    </row>
    <row r="2914" spans="2:4" ht="15.75">
      <c r="B2914" s="13"/>
      <c r="C2914" s="31"/>
      <c r="D2914" s="32"/>
    </row>
    <row r="2915" spans="2:4" ht="15.75">
      <c r="B2915" s="13"/>
      <c r="C2915" s="31"/>
      <c r="D2915" s="32"/>
    </row>
    <row r="2916" spans="2:4" ht="15.75">
      <c r="B2916" s="13"/>
      <c r="C2916" s="31"/>
      <c r="D2916" s="32"/>
    </row>
    <row r="2917" spans="2:4" ht="15.75">
      <c r="B2917" s="13"/>
      <c r="C2917" s="31"/>
      <c r="D2917" s="32"/>
    </row>
    <row r="2918" spans="2:4" ht="15.75">
      <c r="B2918" s="13"/>
      <c r="C2918" s="31"/>
      <c r="D2918" s="32"/>
    </row>
    <row r="2919" spans="2:4" ht="15.75">
      <c r="B2919" s="13"/>
      <c r="C2919" s="31"/>
      <c r="D2919" s="32"/>
    </row>
    <row r="2920" spans="2:4" ht="15.75">
      <c r="B2920" s="13"/>
      <c r="C2920" s="31"/>
      <c r="D2920" s="32"/>
    </row>
    <row r="2921" spans="2:4" ht="15.75">
      <c r="B2921" s="13"/>
      <c r="C2921" s="31"/>
      <c r="D2921" s="32"/>
    </row>
    <row r="2922" spans="2:4" ht="15.75">
      <c r="B2922" s="13"/>
      <c r="C2922" s="31"/>
      <c r="D2922" s="32"/>
    </row>
    <row r="2923" spans="2:4" ht="15.75">
      <c r="B2923" s="13"/>
      <c r="C2923" s="31"/>
      <c r="D2923" s="32"/>
    </row>
    <row r="2924" spans="2:4" ht="15.75">
      <c r="B2924" s="13"/>
      <c r="C2924" s="31"/>
      <c r="D2924" s="32"/>
    </row>
    <row r="2925" spans="2:4" ht="15.75">
      <c r="B2925" s="13"/>
      <c r="C2925" s="31"/>
      <c r="D2925" s="32"/>
    </row>
    <row r="2926" spans="2:4" ht="15.75">
      <c r="B2926" s="13"/>
      <c r="C2926" s="31"/>
      <c r="D2926" s="32"/>
    </row>
    <row r="2927" spans="2:4" ht="15.75">
      <c r="B2927" s="13"/>
      <c r="C2927" s="31"/>
      <c r="D2927" s="32"/>
    </row>
    <row r="2928" spans="2:4" ht="15.75">
      <c r="B2928" s="13"/>
      <c r="C2928" s="31"/>
      <c r="D2928" s="32"/>
    </row>
    <row r="2929" spans="2:4" ht="15.75">
      <c r="B2929" s="13"/>
      <c r="C2929" s="31"/>
      <c r="D2929" s="32"/>
    </row>
    <row r="2930" spans="2:4" ht="15.75">
      <c r="B2930" s="13"/>
      <c r="C2930" s="31"/>
      <c r="D2930" s="32"/>
    </row>
    <row r="2931" spans="2:4" ht="15.75">
      <c r="B2931" s="13"/>
      <c r="C2931" s="31"/>
      <c r="D2931" s="32"/>
    </row>
    <row r="2932" spans="2:4" ht="15.75">
      <c r="B2932" s="13"/>
      <c r="C2932" s="31"/>
      <c r="D2932" s="32"/>
    </row>
    <row r="2933" spans="2:4" ht="15.75">
      <c r="B2933" s="13"/>
      <c r="C2933" s="31"/>
      <c r="D2933" s="32"/>
    </row>
    <row r="2934" spans="2:4" ht="15.75">
      <c r="B2934" s="13"/>
      <c r="C2934" s="31"/>
      <c r="D2934" s="32"/>
    </row>
    <row r="2935" spans="2:4" ht="15.75">
      <c r="B2935" s="13"/>
      <c r="C2935" s="31"/>
      <c r="D2935" s="32"/>
    </row>
    <row r="2936" spans="2:4" ht="15.75">
      <c r="B2936" s="13"/>
      <c r="C2936" s="31"/>
      <c r="D2936" s="32"/>
    </row>
    <row r="2937" spans="2:4" ht="15.75">
      <c r="B2937" s="13"/>
      <c r="C2937" s="31"/>
      <c r="D2937" s="32"/>
    </row>
    <row r="2938" spans="2:4" ht="15.75">
      <c r="B2938" s="13"/>
      <c r="C2938" s="31"/>
      <c r="D2938" s="32"/>
    </row>
    <row r="2939" spans="2:4" ht="15.75">
      <c r="B2939" s="13"/>
      <c r="C2939" s="31"/>
      <c r="D2939" s="32"/>
    </row>
    <row r="2940" spans="2:4" ht="15.75">
      <c r="B2940" s="13"/>
      <c r="C2940" s="31"/>
      <c r="D2940" s="32"/>
    </row>
    <row r="2941" spans="2:4" ht="15.75">
      <c r="B2941" s="13"/>
      <c r="C2941" s="31"/>
      <c r="D2941" s="32"/>
    </row>
    <row r="2942" spans="2:4" ht="15.75">
      <c r="B2942" s="13"/>
      <c r="C2942" s="31"/>
      <c r="D2942" s="32"/>
    </row>
    <row r="2943" spans="2:4" ht="15.75">
      <c r="B2943" s="13"/>
      <c r="C2943" s="31"/>
      <c r="D2943" s="32"/>
    </row>
    <row r="2944" spans="2:4" ht="15.75">
      <c r="B2944" s="13"/>
      <c r="C2944" s="31"/>
      <c r="D2944" s="32"/>
    </row>
    <row r="2945" spans="2:4" ht="15.75">
      <c r="B2945" s="13"/>
      <c r="C2945" s="31"/>
      <c r="D2945" s="32"/>
    </row>
    <row r="2946" spans="2:4" ht="15.75">
      <c r="B2946" s="13"/>
      <c r="C2946" s="31"/>
      <c r="D2946" s="32"/>
    </row>
    <row r="2947" spans="2:4" ht="15.75">
      <c r="B2947" s="13"/>
      <c r="C2947" s="31"/>
      <c r="D2947" s="32"/>
    </row>
    <row r="2948" spans="2:4" ht="15.75">
      <c r="B2948" s="13"/>
      <c r="C2948" s="31"/>
      <c r="D2948" s="32"/>
    </row>
    <row r="2949" spans="2:4" ht="15.75">
      <c r="B2949" s="13"/>
      <c r="C2949" s="31"/>
      <c r="D2949" s="32"/>
    </row>
    <row r="2950" spans="2:4" ht="15.75">
      <c r="B2950" s="13"/>
      <c r="C2950" s="31"/>
      <c r="D2950" s="32"/>
    </row>
    <row r="2951" spans="2:4" ht="15.75">
      <c r="B2951" s="13"/>
      <c r="C2951" s="31"/>
      <c r="D2951" s="32"/>
    </row>
    <row r="2952" spans="2:4" ht="15.75">
      <c r="B2952" s="13"/>
      <c r="C2952" s="31"/>
      <c r="D2952" s="32"/>
    </row>
    <row r="2953" spans="2:4" ht="15.75">
      <c r="B2953" s="13"/>
      <c r="C2953" s="31"/>
      <c r="D2953" s="32"/>
    </row>
    <row r="2954" spans="2:4" ht="15.75">
      <c r="B2954" s="13"/>
      <c r="C2954" s="31"/>
      <c r="D2954" s="32"/>
    </row>
    <row r="2955" spans="2:4" ht="15.75">
      <c r="B2955" s="13"/>
      <c r="C2955" s="31"/>
      <c r="D2955" s="32"/>
    </row>
    <row r="2956" spans="2:4" ht="15.75">
      <c r="B2956" s="13"/>
      <c r="C2956" s="31"/>
      <c r="D2956" s="32"/>
    </row>
    <row r="2957" spans="2:4" ht="15.75">
      <c r="B2957" s="13"/>
      <c r="C2957" s="31"/>
      <c r="D2957" s="32"/>
    </row>
    <row r="2958" spans="2:4" ht="15.75">
      <c r="B2958" s="13"/>
      <c r="C2958" s="31"/>
      <c r="D2958" s="32"/>
    </row>
    <row r="2959" spans="2:4" ht="15.75">
      <c r="B2959" s="13"/>
      <c r="C2959" s="31"/>
      <c r="D2959" s="32"/>
    </row>
    <row r="2960" spans="2:4" ht="15.75">
      <c r="B2960" s="13"/>
      <c r="C2960" s="31"/>
      <c r="D2960" s="32"/>
    </row>
    <row r="2961" spans="2:4" ht="15.75">
      <c r="B2961" s="13"/>
      <c r="C2961" s="31"/>
      <c r="D2961" s="32"/>
    </row>
    <row r="2962" spans="2:4" ht="15.75">
      <c r="B2962" s="13"/>
      <c r="C2962" s="31"/>
      <c r="D2962" s="32"/>
    </row>
    <row r="2963" spans="2:4" ht="15.75">
      <c r="B2963" s="13"/>
      <c r="C2963" s="31"/>
      <c r="D2963" s="32"/>
    </row>
    <row r="2964" spans="2:4" ht="15.75">
      <c r="B2964" s="13"/>
      <c r="C2964" s="31"/>
      <c r="D2964" s="32"/>
    </row>
    <row r="2965" spans="2:4" ht="15.75">
      <c r="B2965" s="13"/>
      <c r="C2965" s="31"/>
      <c r="D2965" s="32"/>
    </row>
    <row r="2966" spans="2:4" ht="15.75">
      <c r="B2966" s="13"/>
      <c r="C2966" s="31"/>
      <c r="D2966" s="32"/>
    </row>
    <row r="2967" spans="2:4" ht="15.75">
      <c r="B2967" s="13"/>
      <c r="C2967" s="31"/>
      <c r="D2967" s="32"/>
    </row>
    <row r="2968" spans="2:4" ht="15.75">
      <c r="B2968" s="13"/>
      <c r="C2968" s="31"/>
      <c r="D2968" s="32"/>
    </row>
    <row r="2969" spans="2:4" ht="15.75">
      <c r="B2969" s="13"/>
      <c r="C2969" s="31"/>
      <c r="D2969" s="32"/>
    </row>
    <row r="2970" spans="2:4" ht="15.75">
      <c r="B2970" s="13"/>
      <c r="C2970" s="31"/>
      <c r="D2970" s="32"/>
    </row>
    <row r="2971" spans="2:4" ht="15.75">
      <c r="B2971" s="13"/>
      <c r="C2971" s="31"/>
      <c r="D2971" s="32"/>
    </row>
    <row r="2972" spans="2:4" ht="15.75">
      <c r="B2972" s="13"/>
      <c r="C2972" s="31"/>
      <c r="D2972" s="32"/>
    </row>
    <row r="2973" spans="2:4" ht="15.75">
      <c r="B2973" s="13"/>
      <c r="C2973" s="31"/>
      <c r="D2973" s="32"/>
    </row>
    <row r="2974" spans="2:4" ht="15.75">
      <c r="B2974" s="13"/>
      <c r="C2974" s="31"/>
      <c r="D2974" s="32"/>
    </row>
    <row r="2975" spans="2:4" ht="15.75">
      <c r="B2975" s="13"/>
      <c r="C2975" s="31"/>
      <c r="D2975" s="32"/>
    </row>
    <row r="2976" spans="2:4" ht="15.75">
      <c r="B2976" s="13"/>
      <c r="C2976" s="31"/>
      <c r="D2976" s="32"/>
    </row>
    <row r="2977" spans="2:4" ht="15.75">
      <c r="B2977" s="13"/>
      <c r="C2977" s="31"/>
      <c r="D2977" s="32"/>
    </row>
    <row r="2978" spans="2:4" ht="15.75">
      <c r="B2978" s="13"/>
      <c r="C2978" s="31"/>
      <c r="D2978" s="32"/>
    </row>
    <row r="2979" spans="2:4" ht="15.75">
      <c r="B2979" s="13"/>
      <c r="C2979" s="31"/>
      <c r="D2979" s="32"/>
    </row>
    <row r="2980" spans="2:4" ht="15.75">
      <c r="B2980" s="13"/>
      <c r="C2980" s="31"/>
      <c r="D2980" s="32"/>
    </row>
    <row r="2981" spans="2:4" ht="15.75">
      <c r="B2981" s="13"/>
      <c r="C2981" s="31"/>
      <c r="D2981" s="32"/>
    </row>
    <row r="2982" spans="2:4" ht="15.75">
      <c r="B2982" s="13"/>
      <c r="C2982" s="31"/>
      <c r="D2982" s="32"/>
    </row>
    <row r="2983" spans="2:4" ht="15.75">
      <c r="B2983" s="13"/>
      <c r="C2983" s="31"/>
      <c r="D2983" s="32"/>
    </row>
    <row r="2984" spans="2:4" ht="15.75">
      <c r="B2984" s="13"/>
      <c r="C2984" s="31"/>
      <c r="D2984" s="32"/>
    </row>
    <row r="2985" spans="2:4" ht="15.75">
      <c r="B2985" s="13"/>
      <c r="C2985" s="31"/>
      <c r="D2985" s="32"/>
    </row>
    <row r="2986" spans="2:4" ht="15.75">
      <c r="B2986" s="13"/>
      <c r="C2986" s="31"/>
      <c r="D2986" s="32"/>
    </row>
    <row r="2987" spans="2:4" ht="15.75">
      <c r="B2987" s="13"/>
      <c r="C2987" s="31"/>
      <c r="D2987" s="32"/>
    </row>
    <row r="2988" spans="2:4" ht="15.75">
      <c r="B2988" s="13"/>
      <c r="C2988" s="31"/>
      <c r="D2988" s="32"/>
    </row>
    <row r="2989" spans="2:4" ht="15.75">
      <c r="B2989" s="13"/>
      <c r="C2989" s="31"/>
      <c r="D2989" s="32"/>
    </row>
    <row r="2990" spans="2:4" ht="15.75">
      <c r="B2990" s="13"/>
      <c r="C2990" s="31"/>
      <c r="D2990" s="32"/>
    </row>
    <row r="2991" spans="2:4" ht="15.75">
      <c r="B2991" s="13"/>
      <c r="C2991" s="31"/>
      <c r="D2991" s="32"/>
    </row>
    <row r="2992" spans="2:4" ht="15.75">
      <c r="B2992" s="13"/>
      <c r="C2992" s="31"/>
      <c r="D2992" s="32"/>
    </row>
    <row r="2993" spans="2:4" ht="15.75">
      <c r="B2993" s="13"/>
      <c r="C2993" s="31"/>
      <c r="D2993" s="32"/>
    </row>
    <row r="2994" spans="2:4" ht="15.75">
      <c r="B2994" s="13"/>
      <c r="C2994" s="31"/>
      <c r="D2994" s="32"/>
    </row>
    <row r="2995" spans="2:4" ht="15.75">
      <c r="B2995" s="13"/>
      <c r="C2995" s="31"/>
      <c r="D2995" s="32"/>
    </row>
    <row r="2996" spans="2:4" ht="15.75">
      <c r="B2996" s="13"/>
      <c r="C2996" s="31"/>
      <c r="D2996" s="32"/>
    </row>
    <row r="2997" spans="2:4" ht="15.75">
      <c r="B2997" s="13"/>
      <c r="C2997" s="31"/>
      <c r="D2997" s="32"/>
    </row>
    <row r="2998" spans="2:4" ht="15.75">
      <c r="B2998" s="13"/>
      <c r="C2998" s="31"/>
      <c r="D2998" s="32"/>
    </row>
    <row r="2999" spans="2:4" ht="15.75">
      <c r="B2999" s="13"/>
      <c r="C2999" s="31"/>
      <c r="D2999" s="32"/>
    </row>
    <row r="3000" spans="2:4" ht="15.75">
      <c r="B3000" s="13"/>
      <c r="C3000" s="31"/>
      <c r="D3000" s="32"/>
    </row>
    <row r="3001" spans="2:4" ht="15.75">
      <c r="B3001" s="13"/>
      <c r="C3001" s="31"/>
      <c r="D3001" s="32"/>
    </row>
    <row r="3002" spans="2:4" ht="15.75">
      <c r="B3002" s="13"/>
      <c r="C3002" s="31"/>
      <c r="D3002" s="32"/>
    </row>
    <row r="3003" spans="2:4" ht="15.75">
      <c r="B3003" s="13"/>
      <c r="C3003" s="31"/>
      <c r="D3003" s="32"/>
    </row>
    <row r="3004" spans="2:4" ht="15.75">
      <c r="B3004" s="13"/>
      <c r="C3004" s="31"/>
      <c r="D3004" s="32"/>
    </row>
    <row r="3005" spans="2:4" ht="15.75">
      <c r="B3005" s="13"/>
      <c r="C3005" s="31"/>
      <c r="D3005" s="32"/>
    </row>
    <row r="3006" spans="2:4" ht="15.75">
      <c r="B3006" s="13"/>
      <c r="C3006" s="31"/>
      <c r="D3006" s="32"/>
    </row>
    <row r="3007" spans="2:4" ht="15.75">
      <c r="B3007" s="13"/>
      <c r="C3007" s="31"/>
      <c r="D3007" s="32"/>
    </row>
    <row r="3008" spans="2:4" ht="15.75">
      <c r="B3008" s="13"/>
      <c r="C3008" s="31"/>
      <c r="D3008" s="32"/>
    </row>
    <row r="3009" spans="2:4" ht="15.75">
      <c r="B3009" s="13"/>
      <c r="C3009" s="31"/>
      <c r="D3009" s="32"/>
    </row>
    <row r="3010" spans="2:4" ht="15.75">
      <c r="B3010" s="13"/>
      <c r="C3010" s="31"/>
      <c r="D3010" s="32"/>
    </row>
    <row r="3011" spans="2:4" ht="15.75">
      <c r="B3011" s="13"/>
      <c r="C3011" s="31"/>
      <c r="D3011" s="32"/>
    </row>
    <row r="3012" spans="2:4" ht="15.75">
      <c r="B3012" s="13"/>
      <c r="C3012" s="31"/>
      <c r="D3012" s="32"/>
    </row>
    <row r="3013" spans="2:4" ht="15.75">
      <c r="B3013" s="13"/>
      <c r="C3013" s="31"/>
      <c r="D3013" s="32"/>
    </row>
    <row r="3014" spans="2:4" ht="15.75">
      <c r="B3014" s="13"/>
      <c r="C3014" s="31"/>
      <c r="D3014" s="32"/>
    </row>
    <row r="3015" spans="2:4" ht="15.75">
      <c r="B3015" s="13"/>
      <c r="C3015" s="31"/>
      <c r="D3015" s="32"/>
    </row>
    <row r="3016" spans="2:4" ht="15.75">
      <c r="B3016" s="13"/>
      <c r="C3016" s="31"/>
      <c r="D3016" s="32"/>
    </row>
    <row r="3017" spans="2:4" ht="15.75">
      <c r="B3017" s="13"/>
      <c r="C3017" s="31"/>
      <c r="D3017" s="32"/>
    </row>
    <row r="3018" spans="2:4" ht="15.75">
      <c r="B3018" s="13"/>
      <c r="C3018" s="31"/>
      <c r="D3018" s="32"/>
    </row>
    <row r="3019" spans="2:4" ht="15.75">
      <c r="B3019" s="13"/>
      <c r="C3019" s="31"/>
      <c r="D3019" s="32"/>
    </row>
    <row r="3020" spans="2:4" ht="15.75">
      <c r="B3020" s="13"/>
      <c r="C3020" s="31"/>
      <c r="D3020" s="32"/>
    </row>
    <row r="3021" spans="2:4" ht="15.75">
      <c r="B3021" s="13"/>
      <c r="C3021" s="31"/>
      <c r="D3021" s="32"/>
    </row>
    <row r="3022" spans="2:4" ht="15.75">
      <c r="B3022" s="13"/>
      <c r="C3022" s="31"/>
      <c r="D3022" s="32"/>
    </row>
    <row r="3023" spans="2:4" ht="15.75">
      <c r="B3023" s="13"/>
      <c r="C3023" s="31"/>
      <c r="D3023" s="32"/>
    </row>
    <row r="3024" spans="2:4" ht="15.75">
      <c r="B3024" s="13"/>
      <c r="C3024" s="31"/>
      <c r="D3024" s="32"/>
    </row>
    <row r="3025" spans="2:4" ht="15.75">
      <c r="B3025" s="13"/>
      <c r="C3025" s="31"/>
      <c r="D3025" s="32"/>
    </row>
    <row r="3026" spans="2:4" ht="15.75">
      <c r="B3026" s="13"/>
      <c r="C3026" s="31"/>
      <c r="D3026" s="32"/>
    </row>
    <row r="3027" spans="2:4" ht="15.75">
      <c r="B3027" s="13"/>
      <c r="C3027" s="31"/>
      <c r="D3027" s="32"/>
    </row>
    <row r="3028" spans="2:4" ht="15.75">
      <c r="B3028" s="13"/>
      <c r="C3028" s="31"/>
      <c r="D3028" s="32"/>
    </row>
    <row r="3029" spans="2:4" ht="15.75">
      <c r="B3029" s="13"/>
      <c r="C3029" s="31"/>
      <c r="D3029" s="32"/>
    </row>
    <row r="3030" spans="2:4" ht="15.75">
      <c r="B3030" s="13"/>
      <c r="C3030" s="31"/>
      <c r="D3030" s="32"/>
    </row>
    <row r="3031" spans="2:4" ht="15.75">
      <c r="B3031" s="13"/>
      <c r="C3031" s="31"/>
      <c r="D3031" s="32"/>
    </row>
    <row r="3032" spans="2:4" ht="15.75">
      <c r="B3032" s="13"/>
      <c r="C3032" s="31"/>
      <c r="D3032" s="32"/>
    </row>
    <row r="3033" spans="2:4" ht="15.75">
      <c r="B3033" s="13"/>
      <c r="C3033" s="31"/>
      <c r="D3033" s="32"/>
    </row>
    <row r="3034" spans="2:4" ht="15.75">
      <c r="B3034" s="13"/>
      <c r="C3034" s="31"/>
      <c r="D3034" s="32"/>
    </row>
    <row r="3035" spans="2:4" ht="15.75">
      <c r="B3035" s="13"/>
      <c r="C3035" s="31"/>
      <c r="D3035" s="32"/>
    </row>
    <row r="3036" spans="2:4" ht="15.75">
      <c r="B3036" s="13"/>
      <c r="C3036" s="31"/>
      <c r="D3036" s="32"/>
    </row>
    <row r="3037" spans="2:4" ht="15.75">
      <c r="B3037" s="13"/>
      <c r="C3037" s="31"/>
      <c r="D3037" s="32"/>
    </row>
    <row r="3038" spans="2:4" ht="15.75">
      <c r="B3038" s="13"/>
      <c r="C3038" s="31"/>
      <c r="D3038" s="32"/>
    </row>
    <row r="3039" spans="2:4" ht="15.75">
      <c r="B3039" s="13"/>
      <c r="C3039" s="31"/>
      <c r="D3039" s="32"/>
    </row>
    <row r="3040" spans="2:4" ht="15.75">
      <c r="B3040" s="13"/>
      <c r="C3040" s="31"/>
      <c r="D3040" s="32"/>
    </row>
    <row r="3041" spans="2:4" ht="15.75">
      <c r="B3041" s="13"/>
      <c r="C3041" s="31"/>
      <c r="D3041" s="32"/>
    </row>
    <row r="3042" spans="2:4" ht="15.75">
      <c r="B3042" s="13"/>
      <c r="C3042" s="31"/>
      <c r="D3042" s="32"/>
    </row>
    <row r="3043" spans="2:4" ht="15.75">
      <c r="B3043" s="13"/>
      <c r="C3043" s="31"/>
      <c r="D3043" s="32"/>
    </row>
    <row r="3044" spans="2:4" ht="15.75">
      <c r="B3044" s="13"/>
      <c r="C3044" s="31"/>
      <c r="D3044" s="32"/>
    </row>
    <row r="3045" spans="2:4" ht="15.75">
      <c r="B3045" s="13"/>
      <c r="C3045" s="31"/>
      <c r="D3045" s="32"/>
    </row>
    <row r="3046" spans="2:4" ht="15.75">
      <c r="B3046" s="13"/>
      <c r="C3046" s="31"/>
      <c r="D3046" s="32"/>
    </row>
    <row r="3047" spans="2:4" ht="15.75">
      <c r="B3047" s="13"/>
      <c r="C3047" s="31"/>
      <c r="D3047" s="32"/>
    </row>
    <row r="3048" spans="2:4" ht="15.75">
      <c r="B3048" s="13"/>
      <c r="C3048" s="31"/>
      <c r="D3048" s="32"/>
    </row>
    <row r="3049" spans="2:4" ht="15.75">
      <c r="B3049" s="13"/>
      <c r="C3049" s="31"/>
      <c r="D3049" s="32"/>
    </row>
    <row r="3050" spans="2:4" ht="15.75">
      <c r="B3050" s="13"/>
      <c r="C3050" s="31"/>
      <c r="D3050" s="32"/>
    </row>
    <row r="3051" spans="2:4" ht="15.75">
      <c r="B3051" s="13"/>
      <c r="C3051" s="31"/>
      <c r="D3051" s="32"/>
    </row>
    <row r="3052" spans="2:4" ht="15.75">
      <c r="B3052" s="13"/>
      <c r="C3052" s="31"/>
      <c r="D3052" s="32"/>
    </row>
    <row r="3053" spans="2:4" ht="15.75">
      <c r="B3053" s="13"/>
      <c r="C3053" s="31"/>
      <c r="D3053" s="32"/>
    </row>
    <row r="3054" spans="2:4" ht="15.75">
      <c r="B3054" s="13"/>
      <c r="C3054" s="31"/>
      <c r="D3054" s="32"/>
    </row>
    <row r="3055" spans="2:4" ht="15.75">
      <c r="B3055" s="13"/>
      <c r="C3055" s="31"/>
      <c r="D3055" s="32"/>
    </row>
    <row r="3056" spans="2:4" ht="15.75">
      <c r="B3056" s="13"/>
      <c r="C3056" s="31"/>
      <c r="D3056" s="32"/>
    </row>
    <row r="3057" spans="2:4" ht="15.75">
      <c r="B3057" s="13"/>
      <c r="C3057" s="31"/>
      <c r="D3057" s="32"/>
    </row>
    <row r="3058" spans="2:4" ht="15.75">
      <c r="B3058" s="13"/>
      <c r="C3058" s="31"/>
      <c r="D3058" s="32"/>
    </row>
    <row r="3059" spans="2:4" ht="15.75">
      <c r="B3059" s="13"/>
      <c r="C3059" s="31"/>
      <c r="D3059" s="32"/>
    </row>
    <row r="3060" spans="2:4" ht="15.75">
      <c r="B3060" s="13"/>
      <c r="C3060" s="31"/>
      <c r="D3060" s="32"/>
    </row>
    <row r="3061" spans="2:4" ht="15.75">
      <c r="B3061" s="13"/>
      <c r="C3061" s="31"/>
      <c r="D3061" s="32"/>
    </row>
    <row r="3062" spans="2:4" ht="15.75">
      <c r="B3062" s="13"/>
      <c r="C3062" s="31"/>
      <c r="D3062" s="32"/>
    </row>
    <row r="3063" spans="2:4" ht="15.75">
      <c r="B3063" s="13"/>
      <c r="C3063" s="31"/>
      <c r="D3063" s="32"/>
    </row>
    <row r="3064" spans="2:4" ht="15.75">
      <c r="B3064" s="13"/>
      <c r="C3064" s="31"/>
      <c r="D3064" s="32"/>
    </row>
    <row r="3065" spans="2:4" ht="15.75">
      <c r="B3065" s="13"/>
      <c r="C3065" s="31"/>
      <c r="D3065" s="32"/>
    </row>
    <row r="3066" spans="2:4" ht="15.75">
      <c r="B3066" s="13"/>
      <c r="C3066" s="31"/>
      <c r="D3066" s="32"/>
    </row>
    <row r="3067" spans="2:4" ht="15.75">
      <c r="B3067" s="13"/>
      <c r="C3067" s="31"/>
      <c r="D3067" s="32"/>
    </row>
    <row r="3068" spans="2:4" ht="15.75">
      <c r="B3068" s="13"/>
      <c r="C3068" s="31"/>
      <c r="D3068" s="32"/>
    </row>
    <row r="3069" spans="2:4" ht="15.75">
      <c r="B3069" s="13"/>
      <c r="C3069" s="31"/>
      <c r="D3069" s="32"/>
    </row>
    <row r="3070" spans="2:4" ht="15.75">
      <c r="B3070" s="13"/>
      <c r="C3070" s="31"/>
      <c r="D3070" s="32"/>
    </row>
    <row r="3071" spans="2:4" ht="15.75">
      <c r="B3071" s="13"/>
      <c r="C3071" s="31"/>
      <c r="D3071" s="32"/>
    </row>
    <row r="3072" spans="2:4" ht="15.75">
      <c r="B3072" s="13"/>
      <c r="C3072" s="31"/>
      <c r="D3072" s="32"/>
    </row>
    <row r="3073" spans="2:4" ht="15.75">
      <c r="B3073" s="13"/>
      <c r="C3073" s="31"/>
      <c r="D3073" s="32"/>
    </row>
    <row r="3074" spans="2:4" ht="15.75">
      <c r="B3074" s="13"/>
      <c r="C3074" s="31"/>
      <c r="D3074" s="32"/>
    </row>
    <row r="3075" spans="2:4" ht="15.75">
      <c r="B3075" s="13"/>
      <c r="C3075" s="31"/>
      <c r="D3075" s="32"/>
    </row>
    <row r="3076" spans="2:4" ht="15.75">
      <c r="B3076" s="13"/>
      <c r="C3076" s="31"/>
      <c r="D3076" s="32"/>
    </row>
    <row r="3077" spans="2:4" ht="15.75">
      <c r="B3077" s="13"/>
      <c r="C3077" s="31"/>
      <c r="D3077" s="32"/>
    </row>
    <row r="3078" spans="2:4" ht="15.75">
      <c r="B3078" s="13"/>
      <c r="C3078" s="31"/>
      <c r="D3078" s="32"/>
    </row>
    <row r="3079" spans="2:4" ht="15.75">
      <c r="B3079" s="13"/>
      <c r="C3079" s="31"/>
      <c r="D3079" s="32"/>
    </row>
    <row r="3080" spans="2:4" ht="15.75">
      <c r="B3080" s="13"/>
      <c r="C3080" s="31"/>
      <c r="D3080" s="32"/>
    </row>
    <row r="3081" spans="2:4" ht="15.75">
      <c r="B3081" s="13"/>
      <c r="C3081" s="31"/>
      <c r="D3081" s="32"/>
    </row>
    <row r="3082" spans="2:4" ht="15.75">
      <c r="B3082" s="13"/>
      <c r="C3082" s="31"/>
      <c r="D3082" s="32"/>
    </row>
    <row r="3083" spans="2:4" ht="15.75">
      <c r="B3083" s="13"/>
      <c r="C3083" s="31"/>
      <c r="D3083" s="32"/>
    </row>
    <row r="3084" spans="2:4" ht="15.75">
      <c r="B3084" s="13"/>
      <c r="C3084" s="31"/>
      <c r="D3084" s="32"/>
    </row>
    <row r="3085" spans="2:4" ht="15.75">
      <c r="B3085" s="13"/>
      <c r="C3085" s="31"/>
      <c r="D3085" s="32"/>
    </row>
    <row r="3086" spans="2:4" ht="15.75">
      <c r="B3086" s="13"/>
      <c r="C3086" s="31"/>
      <c r="D3086" s="32"/>
    </row>
    <row r="3087" spans="2:4" ht="15.75">
      <c r="B3087" s="13"/>
      <c r="C3087" s="31"/>
      <c r="D3087" s="32"/>
    </row>
    <row r="3088" spans="2:4" ht="15.75">
      <c r="B3088" s="13"/>
      <c r="C3088" s="31"/>
      <c r="D3088" s="32"/>
    </row>
    <row r="3089" spans="2:4" ht="15.75">
      <c r="B3089" s="13"/>
      <c r="C3089" s="31"/>
      <c r="D3089" s="32"/>
    </row>
    <row r="3090" spans="2:4" ht="15.75">
      <c r="B3090" s="13"/>
      <c r="C3090" s="31"/>
      <c r="D3090" s="32"/>
    </row>
    <row r="3091" spans="2:4" ht="15.75">
      <c r="B3091" s="13"/>
      <c r="C3091" s="31"/>
      <c r="D3091" s="32"/>
    </row>
    <row r="3092" spans="2:4" ht="15.75">
      <c r="B3092" s="13"/>
      <c r="C3092" s="31"/>
      <c r="D3092" s="32"/>
    </row>
    <row r="3093" spans="2:4" ht="15.75">
      <c r="B3093" s="13"/>
      <c r="C3093" s="31"/>
      <c r="D3093" s="32"/>
    </row>
    <row r="3094" spans="2:4" ht="15.75">
      <c r="B3094" s="13"/>
      <c r="C3094" s="31"/>
      <c r="D3094" s="32"/>
    </row>
    <row r="3095" spans="2:4" ht="15.75">
      <c r="B3095" s="13"/>
      <c r="C3095" s="31"/>
      <c r="D3095" s="32"/>
    </row>
    <row r="3096" spans="2:4" ht="15.75">
      <c r="B3096" s="13"/>
      <c r="C3096" s="31"/>
      <c r="D3096" s="32"/>
    </row>
    <row r="3097" spans="2:4" ht="15.75">
      <c r="B3097" s="13"/>
      <c r="C3097" s="31"/>
      <c r="D3097" s="32"/>
    </row>
    <row r="3098" spans="2:4" ht="15.75">
      <c r="B3098" s="13"/>
      <c r="C3098" s="31"/>
      <c r="D3098" s="32"/>
    </row>
    <row r="3099" spans="2:4" ht="15.75">
      <c r="B3099" s="13"/>
      <c r="C3099" s="31"/>
      <c r="D3099" s="32"/>
    </row>
    <row r="3100" spans="2:4" ht="15.75">
      <c r="B3100" s="13"/>
      <c r="C3100" s="31"/>
      <c r="D3100" s="32"/>
    </row>
    <row r="3101" spans="2:4" ht="15.75">
      <c r="B3101" s="13"/>
      <c r="C3101" s="31"/>
      <c r="D3101" s="32"/>
    </row>
    <row r="3102" spans="2:4" ht="15.75">
      <c r="B3102" s="13"/>
      <c r="C3102" s="31"/>
      <c r="D3102" s="32"/>
    </row>
    <row r="3103" spans="2:4" ht="15.75">
      <c r="B3103" s="13"/>
      <c r="C3103" s="31"/>
      <c r="D3103" s="32"/>
    </row>
    <row r="3104" spans="2:4" ht="15.75">
      <c r="B3104" s="13"/>
      <c r="C3104" s="31"/>
      <c r="D3104" s="32"/>
    </row>
    <row r="3105" spans="2:4" ht="15.75">
      <c r="B3105" s="13"/>
      <c r="C3105" s="31"/>
      <c r="D3105" s="32"/>
    </row>
    <row r="3106" spans="2:4" ht="15.75">
      <c r="B3106" s="13"/>
      <c r="C3106" s="31"/>
      <c r="D3106" s="32"/>
    </row>
    <row r="3107" spans="2:4" ht="15.75">
      <c r="B3107" s="13"/>
      <c r="C3107" s="31"/>
      <c r="D3107" s="32"/>
    </row>
    <row r="3108" spans="2:4" ht="15.75">
      <c r="B3108" s="13"/>
      <c r="C3108" s="31"/>
      <c r="D3108" s="32"/>
    </row>
    <row r="3109" spans="2:4" ht="15.75">
      <c r="B3109" s="13"/>
      <c r="C3109" s="31"/>
      <c r="D3109" s="32"/>
    </row>
    <row r="3110" spans="2:4" ht="15.75">
      <c r="B3110" s="13"/>
      <c r="C3110" s="31"/>
      <c r="D3110" s="32"/>
    </row>
    <row r="3111" spans="2:4" ht="15.75">
      <c r="B3111" s="13"/>
      <c r="C3111" s="31"/>
      <c r="D3111" s="32"/>
    </row>
    <row r="3112" spans="2:4" ht="15.75">
      <c r="B3112" s="13"/>
      <c r="C3112" s="31"/>
      <c r="D3112" s="32"/>
    </row>
    <row r="3113" spans="2:4" ht="15.75">
      <c r="B3113" s="13"/>
      <c r="C3113" s="31"/>
      <c r="D3113" s="32"/>
    </row>
    <row r="3114" spans="2:4" ht="15.75">
      <c r="B3114" s="13"/>
      <c r="C3114" s="31"/>
      <c r="D3114" s="32"/>
    </row>
    <row r="3115" spans="2:4" ht="15.75">
      <c r="B3115" s="13"/>
      <c r="C3115" s="31"/>
      <c r="D3115" s="32"/>
    </row>
    <row r="3116" spans="2:4" ht="15.75">
      <c r="B3116" s="13"/>
      <c r="C3116" s="31"/>
      <c r="D3116" s="32"/>
    </row>
    <row r="3117" spans="2:4" ht="15.75">
      <c r="B3117" s="13"/>
      <c r="C3117" s="31"/>
      <c r="D3117" s="32"/>
    </row>
    <row r="3118" spans="2:4" ht="15.75">
      <c r="B3118" s="13"/>
      <c r="C3118" s="31"/>
      <c r="D3118" s="32"/>
    </row>
    <row r="3119" spans="2:4" ht="15.75">
      <c r="B3119" s="13"/>
      <c r="C3119" s="31"/>
      <c r="D3119" s="32"/>
    </row>
    <row r="3120" spans="2:4" ht="15.75">
      <c r="B3120" s="13"/>
      <c r="C3120" s="31"/>
      <c r="D3120" s="32"/>
    </row>
    <row r="3121" spans="2:4" ht="15.75">
      <c r="B3121" s="13"/>
      <c r="C3121" s="31"/>
      <c r="D3121" s="32"/>
    </row>
    <row r="3122" spans="2:4" ht="15.75">
      <c r="B3122" s="13"/>
      <c r="C3122" s="31"/>
      <c r="D3122" s="32"/>
    </row>
    <row r="3123" spans="2:4" ht="15.75">
      <c r="B3123" s="13"/>
      <c r="C3123" s="31"/>
      <c r="D3123" s="32"/>
    </row>
    <row r="3124" spans="2:4" ht="15.75">
      <c r="B3124" s="13"/>
      <c r="C3124" s="31"/>
      <c r="D3124" s="32"/>
    </row>
    <row r="3125" spans="2:4" ht="15.75">
      <c r="B3125" s="13"/>
      <c r="C3125" s="31"/>
      <c r="D3125" s="32"/>
    </row>
    <row r="3126" spans="2:4" ht="15.75">
      <c r="B3126" s="13"/>
      <c r="C3126" s="31"/>
      <c r="D3126" s="32"/>
    </row>
    <row r="3127" spans="2:4" ht="15.75">
      <c r="B3127" s="13"/>
      <c r="C3127" s="31"/>
      <c r="D3127" s="32"/>
    </row>
    <row r="3128" spans="2:4" ht="15.75">
      <c r="B3128" s="13"/>
      <c r="C3128" s="31"/>
      <c r="D3128" s="32"/>
    </row>
    <row r="3129" spans="2:4" ht="15.75">
      <c r="B3129" s="13"/>
      <c r="C3129" s="31"/>
      <c r="D3129" s="32"/>
    </row>
    <row r="3130" spans="2:4" ht="15.75">
      <c r="B3130" s="13"/>
      <c r="C3130" s="31"/>
      <c r="D3130" s="32"/>
    </row>
    <row r="3131" spans="2:4" ht="15.75">
      <c r="B3131" s="13"/>
      <c r="C3131" s="31"/>
      <c r="D3131" s="32"/>
    </row>
    <row r="3132" spans="2:4" ht="15.75">
      <c r="B3132" s="13"/>
      <c r="C3132" s="31"/>
      <c r="D3132" s="32"/>
    </row>
    <row r="3133" spans="2:4" ht="15.75">
      <c r="B3133" s="13"/>
      <c r="C3133" s="31"/>
      <c r="D3133" s="32"/>
    </row>
    <row r="3134" spans="2:4" ht="15.75">
      <c r="B3134" s="13"/>
      <c r="C3134" s="31"/>
      <c r="D3134" s="32"/>
    </row>
    <row r="3135" spans="2:4" ht="15.75">
      <c r="B3135" s="13"/>
      <c r="C3135" s="31"/>
      <c r="D3135" s="32"/>
    </row>
    <row r="3136" spans="2:4" ht="15.75">
      <c r="B3136" s="13"/>
      <c r="C3136" s="31"/>
      <c r="D3136" s="32"/>
    </row>
    <row r="3137" spans="2:4" ht="15.75">
      <c r="B3137" s="13"/>
      <c r="C3137" s="31"/>
      <c r="D3137" s="32"/>
    </row>
    <row r="3138" spans="2:4" ht="15.75">
      <c r="B3138" s="13"/>
      <c r="C3138" s="31"/>
      <c r="D3138" s="32"/>
    </row>
    <row r="3139" spans="2:4" ht="15.75">
      <c r="B3139" s="13"/>
      <c r="C3139" s="31"/>
      <c r="D3139" s="32"/>
    </row>
    <row r="3140" spans="2:4" ht="15.75">
      <c r="B3140" s="13"/>
      <c r="C3140" s="31"/>
      <c r="D3140" s="32"/>
    </row>
    <row r="3141" spans="2:4" ht="15.75">
      <c r="B3141" s="13"/>
      <c r="C3141" s="31"/>
      <c r="D3141" s="32"/>
    </row>
    <row r="3142" spans="2:4" ht="15.75">
      <c r="B3142" s="13"/>
      <c r="C3142" s="31"/>
      <c r="D3142" s="32"/>
    </row>
    <row r="3143" spans="2:4" ht="15.75">
      <c r="B3143" s="13"/>
      <c r="C3143" s="31"/>
      <c r="D3143" s="32"/>
    </row>
    <row r="3144" spans="2:4" ht="15.75">
      <c r="B3144" s="13"/>
      <c r="C3144" s="31"/>
      <c r="D3144" s="32"/>
    </row>
    <row r="3145" spans="2:4" ht="15.75">
      <c r="B3145" s="13"/>
      <c r="C3145" s="31"/>
      <c r="D3145" s="32"/>
    </row>
    <row r="3146" spans="2:4" ht="15.75">
      <c r="B3146" s="13"/>
      <c r="C3146" s="31"/>
      <c r="D3146" s="32"/>
    </row>
    <row r="3147" spans="2:4" ht="15.75">
      <c r="B3147" s="13"/>
      <c r="C3147" s="31"/>
      <c r="D3147" s="32"/>
    </row>
    <row r="3148" spans="2:4" ht="15.75">
      <c r="B3148" s="13"/>
      <c r="C3148" s="31"/>
      <c r="D3148" s="32"/>
    </row>
    <row r="3149" spans="2:4" ht="15.75">
      <c r="B3149" s="13"/>
      <c r="C3149" s="31"/>
      <c r="D3149" s="32"/>
    </row>
    <row r="3150" spans="2:4" ht="15.75">
      <c r="B3150" s="13"/>
      <c r="C3150" s="31"/>
      <c r="D3150" s="32"/>
    </row>
    <row r="3151" spans="2:4" ht="15.75">
      <c r="B3151" s="13"/>
      <c r="C3151" s="31"/>
      <c r="D3151" s="32"/>
    </row>
    <row r="3152" spans="2:4" ht="15.75">
      <c r="B3152" s="13"/>
      <c r="C3152" s="31"/>
      <c r="D3152" s="32"/>
    </row>
    <row r="3153" spans="2:4" ht="15.75">
      <c r="B3153" s="13"/>
      <c r="C3153" s="31"/>
      <c r="D3153" s="32"/>
    </row>
    <row r="3154" spans="2:4" ht="15.75">
      <c r="B3154" s="13"/>
      <c r="C3154" s="31"/>
      <c r="D3154" s="32"/>
    </row>
    <row r="3155" spans="2:4" ht="15.75">
      <c r="B3155" s="13"/>
      <c r="C3155" s="31"/>
      <c r="D3155" s="32"/>
    </row>
    <row r="3156" spans="2:4" ht="15.75">
      <c r="B3156" s="13"/>
      <c r="C3156" s="31"/>
      <c r="D3156" s="32"/>
    </row>
    <row r="3157" spans="2:4" ht="15.75">
      <c r="B3157" s="13"/>
      <c r="C3157" s="31"/>
      <c r="D3157" s="32"/>
    </row>
    <row r="3158" spans="2:4" ht="15.75">
      <c r="B3158" s="13"/>
      <c r="C3158" s="31"/>
      <c r="D3158" s="32"/>
    </row>
    <row r="3159" spans="2:4" ht="15.75">
      <c r="B3159" s="13"/>
      <c r="C3159" s="31"/>
      <c r="D3159" s="32"/>
    </row>
    <row r="3160" spans="2:4" ht="15.75">
      <c r="B3160" s="13"/>
      <c r="C3160" s="31"/>
      <c r="D3160" s="32"/>
    </row>
    <row r="3161" spans="2:4" ht="15.75">
      <c r="B3161" s="13"/>
      <c r="C3161" s="31"/>
      <c r="D3161" s="32"/>
    </row>
    <row r="3162" spans="2:4" ht="15.75">
      <c r="B3162" s="13"/>
      <c r="C3162" s="31"/>
      <c r="D3162" s="32"/>
    </row>
    <row r="3163" spans="2:4" ht="15.75">
      <c r="B3163" s="13"/>
      <c r="C3163" s="31"/>
      <c r="D3163" s="32"/>
    </row>
    <row r="3164" spans="2:4" ht="15.75">
      <c r="B3164" s="13"/>
      <c r="C3164" s="31"/>
      <c r="D3164" s="32"/>
    </row>
    <row r="3165" spans="2:4" ht="15.75">
      <c r="B3165" s="13"/>
      <c r="C3165" s="31"/>
      <c r="D3165" s="32"/>
    </row>
    <row r="3166" spans="2:4" ht="15.75">
      <c r="B3166" s="13"/>
      <c r="C3166" s="31"/>
      <c r="D3166" s="32"/>
    </row>
    <row r="3167" spans="2:4" ht="15.75">
      <c r="B3167" s="13"/>
      <c r="C3167" s="31"/>
      <c r="D3167" s="32"/>
    </row>
    <row r="3168" spans="2:4" ht="15.75">
      <c r="B3168" s="13"/>
      <c r="C3168" s="31"/>
      <c r="D3168" s="32"/>
    </row>
    <row r="3169" spans="2:4" ht="15.75">
      <c r="B3169" s="13"/>
      <c r="C3169" s="31"/>
      <c r="D3169" s="32"/>
    </row>
    <row r="3170" spans="2:4" ht="15.75">
      <c r="B3170" s="13"/>
      <c r="C3170" s="31"/>
      <c r="D3170" s="32"/>
    </row>
    <row r="3171" spans="2:4" ht="15.75">
      <c r="B3171" s="13"/>
      <c r="C3171" s="31"/>
      <c r="D3171" s="32"/>
    </row>
    <row r="3172" spans="2:4" ht="15.75">
      <c r="B3172" s="13"/>
      <c r="C3172" s="31"/>
      <c r="D3172" s="32"/>
    </row>
    <row r="3173" spans="2:4" ht="15.75">
      <c r="B3173" s="13"/>
      <c r="C3173" s="31"/>
      <c r="D3173" s="32"/>
    </row>
    <row r="3174" spans="2:4" ht="15.75">
      <c r="B3174" s="13"/>
      <c r="C3174" s="31"/>
      <c r="D3174" s="32"/>
    </row>
    <row r="3175" spans="2:4" ht="15.75">
      <c r="B3175" s="13"/>
      <c r="C3175" s="31"/>
      <c r="D3175" s="32"/>
    </row>
    <row r="3176" spans="2:4" ht="15.75">
      <c r="B3176" s="13"/>
      <c r="C3176" s="31"/>
      <c r="D3176" s="32"/>
    </row>
    <row r="3177" spans="2:4" ht="15.75">
      <c r="B3177" s="13"/>
      <c r="C3177" s="31"/>
      <c r="D3177" s="32"/>
    </row>
    <row r="3178" spans="2:4" ht="15.75">
      <c r="B3178" s="13"/>
      <c r="C3178" s="31"/>
      <c r="D3178" s="32"/>
    </row>
    <row r="3179" spans="2:4" ht="15.75">
      <c r="B3179" s="13"/>
      <c r="C3179" s="31"/>
      <c r="D3179" s="32"/>
    </row>
    <row r="3180" spans="2:4" ht="15.75">
      <c r="B3180" s="13"/>
      <c r="C3180" s="31"/>
      <c r="D3180" s="32"/>
    </row>
    <row r="3181" spans="2:4" ht="15.75">
      <c r="B3181" s="13"/>
      <c r="C3181" s="31"/>
      <c r="D3181" s="32"/>
    </row>
    <row r="3182" spans="2:4" ht="15.75">
      <c r="B3182" s="13"/>
      <c r="C3182" s="31"/>
      <c r="D3182" s="32"/>
    </row>
    <row r="3183" spans="2:4" ht="15.75">
      <c r="B3183" s="13"/>
      <c r="C3183" s="31"/>
      <c r="D3183" s="32"/>
    </row>
    <row r="3184" spans="2:4" ht="15.75">
      <c r="B3184" s="13"/>
      <c r="C3184" s="31"/>
      <c r="D3184" s="32"/>
    </row>
    <row r="3185" spans="2:4" ht="15.75">
      <c r="B3185" s="13"/>
      <c r="C3185" s="31"/>
      <c r="D3185" s="32"/>
    </row>
    <row r="3186" spans="2:4" ht="15.75">
      <c r="B3186" s="13"/>
      <c r="C3186" s="31"/>
      <c r="D3186" s="32"/>
    </row>
    <row r="3187" spans="2:4" ht="15.75">
      <c r="B3187" s="13"/>
      <c r="C3187" s="31"/>
      <c r="D3187" s="32"/>
    </row>
    <row r="3188" spans="2:4" ht="15.75">
      <c r="B3188" s="13"/>
      <c r="C3188" s="31"/>
      <c r="D3188" s="32"/>
    </row>
    <row r="3189" spans="2:4" ht="15.75">
      <c r="B3189" s="13"/>
      <c r="C3189" s="31"/>
      <c r="D3189" s="32"/>
    </row>
    <row r="3190" spans="2:4" ht="15.75">
      <c r="B3190" s="13"/>
      <c r="C3190" s="31"/>
      <c r="D3190" s="32"/>
    </row>
    <row r="3191" spans="2:4" ht="15.75">
      <c r="B3191" s="13"/>
      <c r="C3191" s="31"/>
      <c r="D3191" s="32"/>
    </row>
    <row r="3192" spans="2:4" ht="15.75">
      <c r="B3192" s="13"/>
      <c r="C3192" s="31"/>
      <c r="D3192" s="32"/>
    </row>
    <row r="3193" spans="2:4" ht="15.75">
      <c r="B3193" s="13"/>
      <c r="C3193" s="31"/>
      <c r="D3193" s="32"/>
    </row>
    <row r="3194" spans="2:4" ht="15.75">
      <c r="B3194" s="13"/>
      <c r="C3194" s="31"/>
      <c r="D3194" s="32"/>
    </row>
    <row r="3195" spans="2:4" ht="15.75">
      <c r="B3195" s="13"/>
      <c r="C3195" s="31"/>
      <c r="D3195" s="32"/>
    </row>
    <row r="3196" spans="2:4" ht="15.75">
      <c r="B3196" s="13"/>
      <c r="C3196" s="31"/>
      <c r="D3196" s="32"/>
    </row>
    <row r="3197" spans="2:4" ht="15.75">
      <c r="B3197" s="13"/>
      <c r="C3197" s="31"/>
      <c r="D3197" s="32"/>
    </row>
    <row r="3198" spans="2:4" ht="15.75">
      <c r="B3198" s="13"/>
      <c r="C3198" s="31"/>
      <c r="D3198" s="32"/>
    </row>
    <row r="3199" spans="2:4" ht="15.75">
      <c r="B3199" s="13"/>
      <c r="C3199" s="31"/>
      <c r="D3199" s="32"/>
    </row>
    <row r="3200" spans="2:4" ht="15.75">
      <c r="B3200" s="13"/>
      <c r="C3200" s="31"/>
      <c r="D3200" s="32"/>
    </row>
    <row r="3201" spans="2:4" ht="15.75">
      <c r="B3201" s="13"/>
      <c r="C3201" s="31"/>
      <c r="D3201" s="32"/>
    </row>
    <row r="3202" spans="2:4" ht="15.75">
      <c r="B3202" s="13"/>
      <c r="C3202" s="31"/>
      <c r="D3202" s="32"/>
    </row>
    <row r="3203" spans="2:4" ht="15.75">
      <c r="B3203" s="13"/>
      <c r="C3203" s="31"/>
      <c r="D3203" s="32"/>
    </row>
    <row r="3204" spans="2:4" ht="15.75">
      <c r="B3204" s="13"/>
      <c r="C3204" s="31"/>
      <c r="D3204" s="32"/>
    </row>
    <row r="3205" spans="2:4" ht="15.75">
      <c r="B3205" s="13"/>
      <c r="C3205" s="31"/>
      <c r="D3205" s="32"/>
    </row>
    <row r="3206" spans="2:4" ht="15.75">
      <c r="B3206" s="13"/>
      <c r="C3206" s="31"/>
      <c r="D3206" s="32"/>
    </row>
    <row r="3207" spans="2:4" ht="15.75">
      <c r="B3207" s="13"/>
      <c r="C3207" s="31"/>
      <c r="D3207" s="32"/>
    </row>
    <row r="3208" spans="2:4" ht="15.75">
      <c r="B3208" s="13"/>
      <c r="C3208" s="31"/>
      <c r="D3208" s="32"/>
    </row>
    <row r="3209" spans="2:4" ht="15.75">
      <c r="B3209" s="13"/>
      <c r="C3209" s="31"/>
      <c r="D3209" s="32"/>
    </row>
    <row r="3210" spans="2:4" ht="15.75">
      <c r="B3210" s="13"/>
      <c r="C3210" s="31"/>
      <c r="D3210" s="32"/>
    </row>
    <row r="3211" spans="2:4" ht="15.75">
      <c r="B3211" s="13"/>
      <c r="C3211" s="31"/>
      <c r="D3211" s="32"/>
    </row>
    <row r="3212" spans="2:4" ht="15.75">
      <c r="B3212" s="13"/>
      <c r="C3212" s="31"/>
      <c r="D3212" s="32"/>
    </row>
    <row r="3213" spans="2:4" ht="15.75">
      <c r="B3213" s="13"/>
      <c r="C3213" s="31"/>
      <c r="D3213" s="32"/>
    </row>
    <row r="3214" spans="2:4" ht="15.75">
      <c r="B3214" s="13"/>
      <c r="C3214" s="31"/>
      <c r="D3214" s="32"/>
    </row>
    <row r="3215" spans="2:4" ht="15.75">
      <c r="B3215" s="13"/>
      <c r="C3215" s="31"/>
      <c r="D3215" s="32"/>
    </row>
    <row r="3216" spans="2:4" ht="15.75">
      <c r="B3216" s="13"/>
      <c r="C3216" s="31"/>
      <c r="D3216" s="32"/>
    </row>
    <row r="3217" spans="2:4" ht="15.75">
      <c r="B3217" s="13"/>
      <c r="C3217" s="31"/>
      <c r="D3217" s="32"/>
    </row>
    <row r="3218" spans="2:4" ht="15.75">
      <c r="B3218" s="13"/>
      <c r="C3218" s="31"/>
      <c r="D3218" s="32"/>
    </row>
    <row r="3219" spans="2:4" ht="15.75">
      <c r="B3219" s="13"/>
      <c r="C3219" s="31"/>
      <c r="D3219" s="32"/>
    </row>
    <row r="3220" spans="2:4" ht="15.75">
      <c r="B3220" s="13"/>
      <c r="C3220" s="31"/>
      <c r="D3220" s="32"/>
    </row>
    <row r="3221" spans="2:4" ht="15.75">
      <c r="B3221" s="13"/>
      <c r="C3221" s="31"/>
      <c r="D3221" s="32"/>
    </row>
    <row r="3222" spans="2:4" ht="15.75">
      <c r="B3222" s="13"/>
      <c r="C3222" s="31"/>
      <c r="D3222" s="32"/>
    </row>
    <row r="3223" spans="2:4" ht="15.75">
      <c r="B3223" s="13"/>
      <c r="C3223" s="31"/>
      <c r="D3223" s="32"/>
    </row>
    <row r="3224" spans="2:4" ht="15.75">
      <c r="B3224" s="13"/>
      <c r="C3224" s="31"/>
      <c r="D3224" s="32"/>
    </row>
    <row r="3225" spans="2:4" ht="15.75">
      <c r="B3225" s="13"/>
      <c r="C3225" s="31"/>
      <c r="D3225" s="32"/>
    </row>
    <row r="3226" spans="2:4" ht="15.75">
      <c r="B3226" s="13"/>
      <c r="C3226" s="31"/>
      <c r="D3226" s="32"/>
    </row>
    <row r="3227" spans="2:4" ht="15.75">
      <c r="B3227" s="13"/>
      <c r="C3227" s="31"/>
      <c r="D3227" s="32"/>
    </row>
    <row r="3228" spans="2:4" ht="15.75">
      <c r="B3228" s="13"/>
      <c r="C3228" s="31"/>
      <c r="D3228" s="32"/>
    </row>
    <row r="3229" spans="2:4" ht="15.75">
      <c r="B3229" s="13"/>
      <c r="C3229" s="31"/>
      <c r="D3229" s="32"/>
    </row>
    <row r="3230" spans="2:4" ht="15.75">
      <c r="B3230" s="13"/>
      <c r="C3230" s="31"/>
      <c r="D3230" s="32"/>
    </row>
    <row r="3231" spans="2:4" ht="15.75">
      <c r="B3231" s="13"/>
      <c r="C3231" s="31"/>
      <c r="D3231" s="32"/>
    </row>
    <row r="3232" spans="2:4" ht="15.75">
      <c r="B3232" s="13"/>
      <c r="C3232" s="31"/>
      <c r="D3232" s="32"/>
    </row>
    <row r="3233" spans="2:4" ht="15.75">
      <c r="B3233" s="13"/>
      <c r="C3233" s="31"/>
      <c r="D3233" s="32"/>
    </row>
    <row r="3234" spans="2:4" ht="15.75">
      <c r="B3234" s="13"/>
      <c r="C3234" s="31"/>
      <c r="D3234" s="32"/>
    </row>
    <row r="3235" spans="2:4" ht="15.75">
      <c r="B3235" s="13"/>
      <c r="C3235" s="31"/>
      <c r="D3235" s="32"/>
    </row>
    <row r="3236" spans="2:4" ht="15.75">
      <c r="B3236" s="13"/>
      <c r="C3236" s="31"/>
      <c r="D3236" s="32"/>
    </row>
    <row r="3237" spans="2:4" ht="15.75">
      <c r="B3237" s="13"/>
      <c r="C3237" s="31"/>
      <c r="D3237" s="32"/>
    </row>
    <row r="3238" spans="2:4" ht="15.75">
      <c r="B3238" s="13"/>
      <c r="C3238" s="31"/>
      <c r="D3238" s="32"/>
    </row>
    <row r="3239" spans="2:4" ht="15.75">
      <c r="B3239" s="13"/>
      <c r="C3239" s="31"/>
      <c r="D3239" s="32"/>
    </row>
    <row r="3240" spans="2:4" ht="15.75">
      <c r="B3240" s="13"/>
      <c r="C3240" s="31"/>
      <c r="D3240" s="32"/>
    </row>
    <row r="3241" spans="2:4" ht="15.75">
      <c r="B3241" s="13"/>
      <c r="C3241" s="31"/>
      <c r="D3241" s="32"/>
    </row>
    <row r="3242" spans="2:4" ht="15.75">
      <c r="B3242" s="13"/>
      <c r="C3242" s="31"/>
      <c r="D3242" s="32"/>
    </row>
    <row r="3243" spans="2:4" ht="15.75">
      <c r="B3243" s="13"/>
      <c r="C3243" s="31"/>
      <c r="D3243" s="32"/>
    </row>
    <row r="3244" spans="2:4" ht="15.75">
      <c r="B3244" s="13"/>
      <c r="C3244" s="31"/>
      <c r="D3244" s="32"/>
    </row>
    <row r="3245" spans="2:4" ht="15.75">
      <c r="B3245" s="13"/>
      <c r="C3245" s="31"/>
      <c r="D3245" s="32"/>
    </row>
    <row r="3246" spans="2:4" ht="15.75">
      <c r="B3246" s="13"/>
      <c r="C3246" s="31"/>
      <c r="D3246" s="32"/>
    </row>
    <row r="3247" spans="2:4" ht="15.75">
      <c r="B3247" s="13"/>
      <c r="C3247" s="31"/>
      <c r="D3247" s="32"/>
    </row>
    <row r="3248" spans="2:4" ht="15.75">
      <c r="B3248" s="13"/>
      <c r="C3248" s="31"/>
      <c r="D3248" s="32"/>
    </row>
    <row r="3249" spans="2:4" ht="15.75">
      <c r="B3249" s="13"/>
      <c r="C3249" s="31"/>
      <c r="D3249" s="32"/>
    </row>
    <row r="3250" spans="2:4" ht="15.75">
      <c r="B3250" s="13"/>
      <c r="C3250" s="31"/>
      <c r="D3250" s="32"/>
    </row>
    <row r="3251" spans="2:4" ht="15.75">
      <c r="B3251" s="13"/>
      <c r="C3251" s="31"/>
      <c r="D3251" s="32"/>
    </row>
    <row r="3252" spans="2:4" ht="15.75">
      <c r="B3252" s="13"/>
      <c r="C3252" s="31"/>
      <c r="D3252" s="32"/>
    </row>
    <row r="3253" spans="2:4" ht="15.75">
      <c r="B3253" s="13"/>
      <c r="C3253" s="31"/>
      <c r="D3253" s="32"/>
    </row>
    <row r="3254" spans="2:4" ht="15.75">
      <c r="B3254" s="13"/>
      <c r="C3254" s="31"/>
      <c r="D3254" s="32"/>
    </row>
    <row r="3255" spans="2:4" ht="15.75">
      <c r="B3255" s="13"/>
      <c r="C3255" s="31"/>
      <c r="D3255" s="32"/>
    </row>
    <row r="3256" spans="2:4" ht="15.75">
      <c r="B3256" s="13"/>
      <c r="C3256" s="31"/>
      <c r="D3256" s="32"/>
    </row>
    <row r="3257" spans="2:4" ht="15.75">
      <c r="B3257" s="13"/>
      <c r="C3257" s="31"/>
      <c r="D3257" s="32"/>
    </row>
    <row r="3258" spans="2:4" ht="15.75">
      <c r="B3258" s="13"/>
      <c r="C3258" s="31"/>
      <c r="D3258" s="32"/>
    </row>
    <row r="3259" spans="2:4" ht="15.75">
      <c r="B3259" s="13"/>
      <c r="C3259" s="31"/>
      <c r="D3259" s="32"/>
    </row>
    <row r="3260" spans="2:4" ht="15.75">
      <c r="B3260" s="13"/>
      <c r="C3260" s="31"/>
      <c r="D3260" s="32"/>
    </row>
    <row r="3261" spans="2:4" ht="15.75">
      <c r="B3261" s="13"/>
      <c r="C3261" s="31"/>
      <c r="D3261" s="32"/>
    </row>
    <row r="3262" spans="2:4" ht="15.75">
      <c r="B3262" s="13"/>
      <c r="C3262" s="31"/>
      <c r="D3262" s="32"/>
    </row>
    <row r="3263" spans="2:4" ht="15.75">
      <c r="B3263" s="13"/>
      <c r="C3263" s="31"/>
      <c r="D3263" s="32"/>
    </row>
    <row r="3264" spans="2:4" ht="15.75">
      <c r="B3264" s="13"/>
      <c r="C3264" s="31"/>
      <c r="D3264" s="32"/>
    </row>
    <row r="3265" spans="2:4" ht="15.75">
      <c r="B3265" s="13"/>
      <c r="C3265" s="31"/>
      <c r="D3265" s="32"/>
    </row>
    <row r="3266" spans="2:4" ht="15.75">
      <c r="B3266" s="13"/>
      <c r="C3266" s="31"/>
      <c r="D3266" s="32"/>
    </row>
    <row r="3267" spans="2:4" ht="15.75">
      <c r="B3267" s="13"/>
      <c r="C3267" s="31"/>
      <c r="D3267" s="32"/>
    </row>
    <row r="3268" spans="2:4" ht="15.75">
      <c r="B3268" s="13"/>
      <c r="C3268" s="31"/>
      <c r="D3268" s="32"/>
    </row>
    <row r="3269" spans="2:4" ht="15.75">
      <c r="B3269" s="13"/>
      <c r="C3269" s="31"/>
      <c r="D3269" s="32"/>
    </row>
    <row r="3270" spans="2:4" ht="15.75">
      <c r="B3270" s="13"/>
      <c r="C3270" s="31"/>
      <c r="D3270" s="32"/>
    </row>
    <row r="3271" spans="2:4" ht="15.75">
      <c r="B3271" s="13"/>
      <c r="C3271" s="31"/>
      <c r="D3271" s="32"/>
    </row>
    <row r="3272" spans="2:4" ht="15.75">
      <c r="B3272" s="13"/>
      <c r="C3272" s="31"/>
      <c r="D3272" s="32"/>
    </row>
    <row r="3273" spans="2:4" ht="15.75">
      <c r="B3273" s="13"/>
      <c r="C3273" s="31"/>
      <c r="D3273" s="32"/>
    </row>
    <row r="3274" spans="2:4" ht="15.75">
      <c r="B3274" s="13"/>
      <c r="C3274" s="31"/>
      <c r="D3274" s="32"/>
    </row>
    <row r="3275" spans="2:4" ht="15.75">
      <c r="B3275" s="13"/>
      <c r="C3275" s="31"/>
      <c r="D3275" s="32"/>
    </row>
    <row r="3276" spans="2:4" ht="15.75">
      <c r="B3276" s="13"/>
      <c r="C3276" s="31"/>
      <c r="D3276" s="32"/>
    </row>
    <row r="3277" spans="2:4" ht="15.75">
      <c r="B3277" s="13"/>
      <c r="C3277" s="31"/>
      <c r="D3277" s="32"/>
    </row>
    <row r="3278" spans="2:4" ht="15.75">
      <c r="B3278" s="13"/>
      <c r="C3278" s="31"/>
      <c r="D3278" s="32"/>
    </row>
    <row r="3279" spans="2:4" ht="15.75">
      <c r="B3279" s="13"/>
      <c r="C3279" s="31"/>
      <c r="D3279" s="32"/>
    </row>
    <row r="3280" spans="2:4" ht="15.75">
      <c r="B3280" s="13"/>
      <c r="C3280" s="31"/>
      <c r="D3280" s="32"/>
    </row>
    <row r="3281" spans="2:4" ht="15.75">
      <c r="B3281" s="13"/>
      <c r="C3281" s="31"/>
      <c r="D3281" s="32"/>
    </row>
    <row r="3282" spans="2:4" ht="15.75">
      <c r="B3282" s="13"/>
      <c r="C3282" s="31"/>
      <c r="D3282" s="32"/>
    </row>
    <row r="3283" spans="2:4" ht="15.75">
      <c r="B3283" s="13"/>
      <c r="C3283" s="31"/>
      <c r="D3283" s="32"/>
    </row>
    <row r="3284" spans="2:4" ht="15.75">
      <c r="B3284" s="13"/>
      <c r="C3284" s="31"/>
      <c r="D3284" s="32"/>
    </row>
    <row r="3285" spans="2:4" ht="15.75">
      <c r="B3285" s="13"/>
      <c r="C3285" s="31"/>
      <c r="D3285" s="32"/>
    </row>
    <row r="3286" spans="2:4" ht="15.75">
      <c r="B3286" s="13"/>
      <c r="C3286" s="31"/>
      <c r="D3286" s="32"/>
    </row>
    <row r="3287" spans="2:4" ht="15.75">
      <c r="B3287" s="13"/>
      <c r="C3287" s="31"/>
      <c r="D3287" s="32"/>
    </row>
    <row r="3288" spans="2:4" ht="15.75">
      <c r="B3288" s="13"/>
      <c r="C3288" s="31"/>
      <c r="D3288" s="32"/>
    </row>
    <row r="3289" spans="2:4" ht="15.75">
      <c r="B3289" s="13"/>
      <c r="C3289" s="31"/>
      <c r="D3289" s="32"/>
    </row>
    <row r="3290" spans="2:4" ht="15.75">
      <c r="B3290" s="13"/>
      <c r="C3290" s="31"/>
      <c r="D3290" s="32"/>
    </row>
    <row r="3291" spans="2:4" ht="15.75">
      <c r="B3291" s="13"/>
      <c r="C3291" s="31"/>
      <c r="D3291" s="32"/>
    </row>
    <row r="3292" spans="2:4" ht="15.75">
      <c r="B3292" s="13"/>
      <c r="C3292" s="31"/>
      <c r="D3292" s="32"/>
    </row>
    <row r="3293" spans="2:4" ht="15.75">
      <c r="B3293" s="13"/>
      <c r="C3293" s="31"/>
      <c r="D3293" s="32"/>
    </row>
    <row r="3294" spans="2:4" ht="15.75">
      <c r="B3294" s="13"/>
      <c r="C3294" s="31"/>
      <c r="D3294" s="32"/>
    </row>
    <row r="3295" spans="2:4" ht="15.75">
      <c r="B3295" s="13"/>
      <c r="C3295" s="31"/>
      <c r="D3295" s="32"/>
    </row>
    <row r="3296" spans="2:4" ht="15.75">
      <c r="B3296" s="13"/>
      <c r="C3296" s="31"/>
      <c r="D3296" s="32"/>
    </row>
    <row r="3297" spans="2:4" ht="15.75">
      <c r="B3297" s="13"/>
      <c r="C3297" s="31"/>
      <c r="D3297" s="32"/>
    </row>
    <row r="3298" spans="2:4" ht="15.75">
      <c r="B3298" s="13"/>
      <c r="C3298" s="31"/>
      <c r="D3298" s="32"/>
    </row>
    <row r="3299" spans="2:4" ht="15.75">
      <c r="B3299" s="13"/>
      <c r="C3299" s="31"/>
      <c r="D3299" s="32"/>
    </row>
    <row r="3300" spans="2:4" ht="15.75">
      <c r="B3300" s="13"/>
      <c r="C3300" s="31"/>
      <c r="D3300" s="32"/>
    </row>
    <row r="3301" spans="2:4" ht="15.75">
      <c r="B3301" s="13"/>
      <c r="C3301" s="31"/>
      <c r="D3301" s="32"/>
    </row>
    <row r="3302" spans="2:4" ht="15.75">
      <c r="B3302" s="13"/>
      <c r="C3302" s="31"/>
      <c r="D3302" s="32"/>
    </row>
    <row r="3303" spans="2:4" ht="15.75">
      <c r="B3303" s="13"/>
      <c r="C3303" s="31"/>
      <c r="D3303" s="32"/>
    </row>
    <row r="3304" spans="2:4" ht="15.75">
      <c r="B3304" s="13"/>
      <c r="C3304" s="31"/>
      <c r="D3304" s="32"/>
    </row>
    <row r="3305" spans="2:4" ht="15.75">
      <c r="B3305" s="13"/>
      <c r="C3305" s="31"/>
      <c r="D3305" s="32"/>
    </row>
    <row r="3306" spans="2:4" ht="15.75">
      <c r="B3306" s="13"/>
      <c r="C3306" s="31"/>
      <c r="D3306" s="32"/>
    </row>
    <row r="3307" spans="2:4" ht="15.75">
      <c r="B3307" s="13"/>
      <c r="C3307" s="31"/>
      <c r="D3307" s="32"/>
    </row>
    <row r="3308" spans="2:4" ht="15.75">
      <c r="B3308" s="13"/>
      <c r="C3308" s="31"/>
      <c r="D3308" s="32"/>
    </row>
    <row r="3309" spans="2:4" ht="15.75">
      <c r="B3309" s="13"/>
      <c r="C3309" s="31"/>
      <c r="D3309" s="32"/>
    </row>
    <row r="3310" spans="2:4" ht="15.75">
      <c r="B3310" s="13"/>
      <c r="C3310" s="31"/>
      <c r="D3310" s="32"/>
    </row>
    <row r="3311" spans="2:4" ht="15.75">
      <c r="B3311" s="13"/>
      <c r="C3311" s="31"/>
      <c r="D3311" s="32"/>
    </row>
    <row r="3312" spans="2:4" ht="15.75">
      <c r="B3312" s="13"/>
      <c r="C3312" s="31"/>
      <c r="D3312" s="32"/>
    </row>
    <row r="3313" spans="2:4" ht="15.75">
      <c r="B3313" s="13"/>
      <c r="C3313" s="31"/>
      <c r="D3313" s="32"/>
    </row>
    <row r="3314" spans="2:4" ht="15.75">
      <c r="B3314" s="13"/>
      <c r="C3314" s="31"/>
      <c r="D3314" s="32"/>
    </row>
    <row r="3315" spans="2:4" ht="15.75">
      <c r="B3315" s="13"/>
      <c r="C3315" s="31"/>
      <c r="D3315" s="32"/>
    </row>
    <row r="3316" spans="2:4" ht="15.75">
      <c r="B3316" s="13"/>
      <c r="C3316" s="31"/>
      <c r="D3316" s="32"/>
    </row>
    <row r="3317" spans="2:4" ht="15.75">
      <c r="B3317" s="13"/>
      <c r="C3317" s="31"/>
      <c r="D3317" s="32"/>
    </row>
    <row r="3318" spans="2:4" ht="15.75">
      <c r="B3318" s="13"/>
      <c r="C3318" s="31"/>
      <c r="D3318" s="32"/>
    </row>
    <row r="3319" spans="2:4" ht="15.75">
      <c r="B3319" s="13"/>
      <c r="C3319" s="31"/>
      <c r="D3319" s="32"/>
    </row>
    <row r="3320" spans="2:4" ht="15.75">
      <c r="B3320" s="13"/>
      <c r="C3320" s="31"/>
      <c r="D3320" s="32"/>
    </row>
    <row r="3321" spans="2:4" ht="15.75">
      <c r="B3321" s="13"/>
      <c r="C3321" s="31"/>
      <c r="D3321" s="32"/>
    </row>
    <row r="3322" spans="2:4" ht="15.75">
      <c r="B3322" s="13"/>
      <c r="C3322" s="31"/>
      <c r="D3322" s="32"/>
    </row>
    <row r="3323" spans="2:4" ht="15.75">
      <c r="B3323" s="13"/>
      <c r="C3323" s="31"/>
      <c r="D3323" s="32"/>
    </row>
    <row r="3324" spans="2:4" ht="15.75">
      <c r="B3324" s="13"/>
      <c r="C3324" s="31"/>
      <c r="D3324" s="32"/>
    </row>
    <row r="3325" spans="2:4" ht="15.75">
      <c r="B3325" s="13"/>
      <c r="C3325" s="31"/>
      <c r="D3325" s="32"/>
    </row>
    <row r="3326" spans="2:4" ht="15.75">
      <c r="B3326" s="13"/>
      <c r="C3326" s="31"/>
      <c r="D3326" s="32"/>
    </row>
    <row r="3327" spans="2:4" ht="15.75">
      <c r="B3327" s="13"/>
      <c r="C3327" s="31"/>
      <c r="D3327" s="32"/>
    </row>
    <row r="3328" spans="2:4" ht="15.75">
      <c r="B3328" s="13"/>
      <c r="C3328" s="31"/>
      <c r="D3328" s="32"/>
    </row>
    <row r="3329" spans="2:4" ht="15.75">
      <c r="B3329" s="13"/>
      <c r="C3329" s="31"/>
      <c r="D3329" s="32"/>
    </row>
    <row r="3330" spans="2:4" ht="15.75">
      <c r="B3330" s="13"/>
      <c r="C3330" s="31"/>
      <c r="D3330" s="32"/>
    </row>
    <row r="3331" spans="2:4" ht="15.75">
      <c r="B3331" s="13"/>
      <c r="C3331" s="31"/>
      <c r="D3331" s="32"/>
    </row>
    <row r="3332" spans="2:4" ht="15.75">
      <c r="B3332" s="13"/>
      <c r="C3332" s="31"/>
      <c r="D3332" s="32"/>
    </row>
    <row r="3333" spans="2:4" ht="15.75">
      <c r="B3333" s="13"/>
      <c r="C3333" s="31"/>
      <c r="D3333" s="32"/>
    </row>
    <row r="3334" spans="2:4" ht="15.75">
      <c r="B3334" s="13"/>
      <c r="C3334" s="31"/>
      <c r="D3334" s="32"/>
    </row>
    <row r="3335" spans="2:4" ht="15.75">
      <c r="B3335" s="13"/>
      <c r="C3335" s="31"/>
      <c r="D3335" s="32"/>
    </row>
    <row r="3336" spans="2:4" ht="15.75">
      <c r="B3336" s="13"/>
      <c r="C3336" s="31"/>
      <c r="D3336" s="32"/>
    </row>
    <row r="3337" spans="2:4" ht="15.75">
      <c r="B3337" s="13"/>
      <c r="C3337" s="31"/>
      <c r="D3337" s="32"/>
    </row>
    <row r="3338" spans="2:4" ht="15.75">
      <c r="B3338" s="13"/>
      <c r="C3338" s="31"/>
      <c r="D3338" s="32"/>
    </row>
    <row r="3339" spans="2:4" ht="15.75">
      <c r="B3339" s="13"/>
      <c r="C3339" s="31"/>
      <c r="D3339" s="32"/>
    </row>
    <row r="3340" spans="2:4" ht="15.75">
      <c r="B3340" s="13"/>
      <c r="C3340" s="31"/>
      <c r="D3340" s="32"/>
    </row>
    <row r="3341" spans="2:4" ht="15.75">
      <c r="B3341" s="13"/>
      <c r="C3341" s="31"/>
      <c r="D3341" s="32"/>
    </row>
    <row r="3342" spans="2:4" ht="15.75">
      <c r="B3342" s="13"/>
      <c r="C3342" s="31"/>
      <c r="D3342" s="32"/>
    </row>
    <row r="3343" spans="2:4" ht="15.75">
      <c r="B3343" s="13"/>
      <c r="C3343" s="31"/>
      <c r="D3343" s="32"/>
    </row>
    <row r="3344" spans="2:4" ht="15.75">
      <c r="B3344" s="13"/>
      <c r="C3344" s="31"/>
      <c r="D3344" s="32"/>
    </row>
    <row r="3345" spans="2:4" ht="15.75">
      <c r="B3345" s="13"/>
      <c r="C3345" s="31"/>
      <c r="D3345" s="32"/>
    </row>
    <row r="3346" spans="2:4" ht="15.75">
      <c r="B3346" s="13"/>
      <c r="C3346" s="31"/>
      <c r="D3346" s="32"/>
    </row>
    <row r="3347" spans="2:4" ht="15.75">
      <c r="B3347" s="13"/>
      <c r="C3347" s="31"/>
      <c r="D3347" s="32"/>
    </row>
    <row r="3348" spans="2:4" ht="15.75">
      <c r="B3348" s="13"/>
      <c r="C3348" s="31"/>
      <c r="D3348" s="32"/>
    </row>
    <row r="3349" spans="2:4" ht="15.75">
      <c r="B3349" s="13"/>
      <c r="C3349" s="31"/>
      <c r="D3349" s="32"/>
    </row>
    <row r="3350" spans="2:4" ht="15.75">
      <c r="B3350" s="13"/>
      <c r="C3350" s="31"/>
      <c r="D3350" s="32"/>
    </row>
    <row r="3351" spans="2:4" ht="15.75">
      <c r="B3351" s="13"/>
      <c r="C3351" s="31"/>
      <c r="D3351" s="32"/>
    </row>
    <row r="3352" spans="2:4" ht="15.75">
      <c r="B3352" s="13"/>
      <c r="C3352" s="31"/>
      <c r="D3352" s="32"/>
    </row>
    <row r="3353" spans="2:4" ht="15.75">
      <c r="B3353" s="13"/>
      <c r="C3353" s="31"/>
      <c r="D3353" s="32"/>
    </row>
    <row r="3354" spans="2:4" ht="15.75">
      <c r="B3354" s="13"/>
      <c r="C3354" s="31"/>
      <c r="D3354" s="32"/>
    </row>
    <row r="3355" spans="2:4" ht="15.75">
      <c r="B3355" s="13"/>
      <c r="C3355" s="31"/>
      <c r="D3355" s="32"/>
    </row>
    <row r="3356" spans="2:4" ht="15.75">
      <c r="B3356" s="13"/>
      <c r="C3356" s="31"/>
      <c r="D3356" s="32"/>
    </row>
    <row r="3357" spans="2:4" ht="15.75">
      <c r="B3357" s="13"/>
      <c r="C3357" s="31"/>
      <c r="D3357" s="32"/>
    </row>
    <row r="3358" spans="2:4" ht="15.75">
      <c r="B3358" s="13"/>
      <c r="C3358" s="31"/>
      <c r="D3358" s="32"/>
    </row>
    <row r="3359" spans="2:4" ht="15.75">
      <c r="B3359" s="13"/>
      <c r="C3359" s="31"/>
      <c r="D3359" s="32"/>
    </row>
    <row r="3360" spans="2:4" ht="15.75">
      <c r="B3360" s="13"/>
      <c r="C3360" s="31"/>
      <c r="D3360" s="32"/>
    </row>
    <row r="3361" spans="2:4" ht="15.75">
      <c r="B3361" s="13"/>
      <c r="C3361" s="31"/>
      <c r="D3361" s="32"/>
    </row>
    <row r="3362" spans="2:4" ht="15.75">
      <c r="B3362" s="13"/>
      <c r="C3362" s="31"/>
      <c r="D3362" s="32"/>
    </row>
    <row r="3363" spans="2:4" ht="15.75">
      <c r="B3363" s="13"/>
      <c r="C3363" s="31"/>
      <c r="D3363" s="32"/>
    </row>
    <row r="3364" spans="2:4" ht="15.75">
      <c r="B3364" s="13"/>
      <c r="C3364" s="31"/>
      <c r="D3364" s="32"/>
    </row>
    <row r="3365" spans="2:4" ht="15.75">
      <c r="B3365" s="13"/>
      <c r="C3365" s="31"/>
      <c r="D3365" s="32"/>
    </row>
    <row r="3366" spans="2:4" ht="15.75">
      <c r="B3366" s="13"/>
      <c r="C3366" s="31"/>
      <c r="D3366" s="32"/>
    </row>
    <row r="3367" spans="2:4" ht="15.75">
      <c r="B3367" s="13"/>
      <c r="C3367" s="31"/>
      <c r="D3367" s="32"/>
    </row>
    <row r="3368" spans="2:4" ht="15.75">
      <c r="B3368" s="13"/>
      <c r="C3368" s="31"/>
      <c r="D3368" s="32"/>
    </row>
    <row r="3369" spans="2:4" ht="15.75">
      <c r="B3369" s="13"/>
      <c r="C3369" s="31"/>
      <c r="D3369" s="32"/>
    </row>
    <row r="3370" spans="2:4" ht="15.75">
      <c r="B3370" s="13"/>
      <c r="C3370" s="31"/>
      <c r="D3370" s="32"/>
    </row>
    <row r="3371" spans="2:4" ht="15.75">
      <c r="B3371" s="13"/>
      <c r="C3371" s="31"/>
      <c r="D3371" s="32"/>
    </row>
    <row r="3372" spans="2:4" ht="15.75">
      <c r="B3372" s="13"/>
      <c r="C3372" s="31"/>
      <c r="D3372" s="32"/>
    </row>
    <row r="3373" spans="2:4" ht="15.75">
      <c r="B3373" s="13"/>
      <c r="C3373" s="31"/>
      <c r="D3373" s="32"/>
    </row>
    <row r="3374" spans="2:4" ht="15.75">
      <c r="B3374" s="13"/>
      <c r="C3374" s="31"/>
      <c r="D3374" s="32"/>
    </row>
    <row r="3375" spans="2:4" ht="15.75">
      <c r="B3375" s="13"/>
      <c r="C3375" s="31"/>
      <c r="D3375" s="32"/>
    </row>
    <row r="3376" spans="2:4" ht="15.75">
      <c r="B3376" s="13"/>
      <c r="C3376" s="31"/>
      <c r="D3376" s="32"/>
    </row>
    <row r="3377" spans="2:4" ht="15.75">
      <c r="B3377" s="13"/>
      <c r="C3377" s="31"/>
      <c r="D3377" s="32"/>
    </row>
    <row r="3378" spans="2:4" ht="15.75">
      <c r="B3378" s="13"/>
      <c r="C3378" s="31"/>
      <c r="D3378" s="32"/>
    </row>
    <row r="3379" spans="2:4" ht="15.75">
      <c r="B3379" s="13"/>
      <c r="C3379" s="31"/>
      <c r="D3379" s="32"/>
    </row>
    <row r="3380" spans="2:4" ht="15.75">
      <c r="B3380" s="13"/>
      <c r="C3380" s="31"/>
      <c r="D3380" s="32"/>
    </row>
    <row r="3381" spans="2:4" ht="15.75">
      <c r="B3381" s="13"/>
      <c r="C3381" s="31"/>
      <c r="D3381" s="32"/>
    </row>
    <row r="3382" spans="2:4" ht="15.75">
      <c r="B3382" s="13"/>
      <c r="C3382" s="31"/>
      <c r="D3382" s="32"/>
    </row>
    <row r="3383" spans="2:4" ht="15.75">
      <c r="B3383" s="13"/>
      <c r="C3383" s="31"/>
      <c r="D3383" s="32"/>
    </row>
    <row r="3384" spans="2:4" ht="15.75">
      <c r="B3384" s="13"/>
      <c r="C3384" s="31"/>
      <c r="D3384" s="32"/>
    </row>
    <row r="3385" spans="2:4" ht="15.75">
      <c r="B3385" s="13"/>
      <c r="C3385" s="31"/>
      <c r="D3385" s="32"/>
    </row>
    <row r="3386" spans="2:4" ht="15.75">
      <c r="B3386" s="13"/>
      <c r="C3386" s="31"/>
      <c r="D3386" s="32"/>
    </row>
    <row r="3387" spans="2:4" ht="15.75">
      <c r="B3387" s="13"/>
      <c r="C3387" s="31"/>
      <c r="D3387" s="32"/>
    </row>
    <row r="3388" spans="2:4" ht="15.75">
      <c r="B3388" s="13"/>
      <c r="C3388" s="31"/>
      <c r="D3388" s="32"/>
    </row>
    <row r="3389" spans="2:4" ht="15.75">
      <c r="B3389" s="13"/>
      <c r="C3389" s="31"/>
      <c r="D3389" s="32"/>
    </row>
    <row r="3390" spans="2:4" ht="15.75">
      <c r="B3390" s="13"/>
      <c r="C3390" s="31"/>
      <c r="D3390" s="32"/>
    </row>
    <row r="3391" spans="2:4" ht="15.75">
      <c r="B3391" s="13"/>
      <c r="C3391" s="31"/>
      <c r="D3391" s="32"/>
    </row>
    <row r="3392" spans="2:4" ht="15.75">
      <c r="B3392" s="13"/>
      <c r="C3392" s="31"/>
      <c r="D3392" s="32"/>
    </row>
    <row r="3393" spans="2:4" ht="15.75">
      <c r="B3393" s="13"/>
      <c r="C3393" s="31"/>
      <c r="D3393" s="32"/>
    </row>
    <row r="3394" spans="2:4" ht="15.75">
      <c r="B3394" s="13"/>
      <c r="C3394" s="31"/>
      <c r="D3394" s="32"/>
    </row>
    <row r="3395" spans="2:4" ht="15.75">
      <c r="B3395" s="13"/>
      <c r="C3395" s="31"/>
      <c r="D3395" s="32"/>
    </row>
    <row r="3396" spans="2:4" ht="15.75">
      <c r="B3396" s="13"/>
      <c r="C3396" s="31"/>
      <c r="D3396" s="32"/>
    </row>
    <row r="3397" spans="2:4" ht="15.75">
      <c r="B3397" s="13"/>
      <c r="C3397" s="31"/>
      <c r="D3397" s="32"/>
    </row>
    <row r="3398" spans="2:4" ht="15.75">
      <c r="B3398" s="13"/>
      <c r="C3398" s="31"/>
      <c r="D3398" s="32"/>
    </row>
    <row r="3399" spans="2:4" ht="15.75">
      <c r="B3399" s="13"/>
      <c r="C3399" s="31"/>
      <c r="D3399" s="32"/>
    </row>
    <row r="3400" spans="2:4" ht="15.75">
      <c r="B3400" s="13"/>
      <c r="C3400" s="31"/>
      <c r="D3400" s="32"/>
    </row>
    <row r="3401" spans="2:4" ht="15.75">
      <c r="B3401" s="13"/>
      <c r="C3401" s="31"/>
      <c r="D3401" s="32"/>
    </row>
    <row r="3402" spans="2:4" ht="15.75">
      <c r="B3402" s="13"/>
      <c r="C3402" s="31"/>
      <c r="D3402" s="32"/>
    </row>
    <row r="3403" spans="2:4" ht="15.75">
      <c r="B3403" s="13"/>
      <c r="C3403" s="31"/>
      <c r="D3403" s="32"/>
    </row>
    <row r="3404" spans="2:4" ht="15.75">
      <c r="B3404" s="13"/>
      <c r="C3404" s="31"/>
      <c r="D3404" s="32"/>
    </row>
    <row r="3405" spans="2:4" ht="15.75">
      <c r="B3405" s="13"/>
      <c r="C3405" s="31"/>
      <c r="D3405" s="32"/>
    </row>
    <row r="3406" spans="2:4" ht="15.75">
      <c r="B3406" s="13"/>
      <c r="C3406" s="31"/>
      <c r="D3406" s="32"/>
    </row>
    <row r="3407" spans="2:4" ht="15.75">
      <c r="B3407" s="13"/>
      <c r="C3407" s="31"/>
      <c r="D3407" s="32"/>
    </row>
    <row r="3408" spans="2:4" ht="15.75">
      <c r="B3408" s="13"/>
      <c r="C3408" s="31"/>
      <c r="D3408" s="32"/>
    </row>
    <row r="3409" spans="2:4" ht="15.75">
      <c r="B3409" s="13"/>
      <c r="C3409" s="31"/>
      <c r="D3409" s="32"/>
    </row>
    <row r="3410" spans="2:4" ht="15.75">
      <c r="B3410" s="13"/>
      <c r="C3410" s="31"/>
      <c r="D3410" s="32"/>
    </row>
    <row r="3411" spans="2:4" ht="15.75">
      <c r="B3411" s="13"/>
      <c r="C3411" s="31"/>
      <c r="D3411" s="32"/>
    </row>
    <row r="3412" spans="2:4" ht="15.75">
      <c r="B3412" s="13"/>
      <c r="C3412" s="31"/>
      <c r="D3412" s="32"/>
    </row>
    <row r="3413" spans="2:4" ht="15.75">
      <c r="B3413" s="13"/>
      <c r="C3413" s="31"/>
      <c r="D3413" s="32"/>
    </row>
    <row r="3414" spans="2:4" ht="15.75">
      <c r="B3414" s="13"/>
      <c r="C3414" s="31"/>
      <c r="D3414" s="32"/>
    </row>
    <row r="3415" spans="2:4" ht="15.75">
      <c r="B3415" s="13"/>
      <c r="C3415" s="31"/>
      <c r="D3415" s="32"/>
    </row>
    <row r="3416" spans="2:4" ht="15.75">
      <c r="B3416" s="13"/>
      <c r="C3416" s="31"/>
      <c r="D3416" s="32"/>
    </row>
    <row r="3417" spans="2:4" ht="15.75">
      <c r="B3417" s="13"/>
      <c r="C3417" s="31"/>
      <c r="D3417" s="32"/>
    </row>
    <row r="3418" spans="2:4" ht="15.75">
      <c r="B3418" s="13"/>
      <c r="C3418" s="31"/>
      <c r="D3418" s="32"/>
    </row>
    <row r="3419" spans="2:4" ht="15.75">
      <c r="B3419" s="13"/>
      <c r="C3419" s="31"/>
      <c r="D3419" s="32"/>
    </row>
    <row r="3420" spans="2:4" ht="15.75">
      <c r="B3420" s="13"/>
      <c r="C3420" s="31"/>
      <c r="D3420" s="32"/>
    </row>
    <row r="3421" spans="2:4" ht="15.75">
      <c r="B3421" s="13"/>
      <c r="C3421" s="31"/>
      <c r="D3421" s="32"/>
    </row>
    <row r="3422" spans="2:4" ht="15.75">
      <c r="B3422" s="13"/>
      <c r="C3422" s="31"/>
      <c r="D3422" s="32"/>
    </row>
    <row r="3423" spans="2:4" ht="15.75">
      <c r="B3423" s="13"/>
      <c r="C3423" s="31"/>
      <c r="D3423" s="32"/>
    </row>
    <row r="3424" spans="2:4" ht="15.75">
      <c r="B3424" s="13"/>
      <c r="C3424" s="31"/>
      <c r="D3424" s="32"/>
    </row>
    <row r="3425" spans="2:4" ht="15.75">
      <c r="B3425" s="13"/>
      <c r="C3425" s="31"/>
      <c r="D3425" s="32"/>
    </row>
    <row r="3426" spans="2:4" ht="15.75">
      <c r="B3426" s="13"/>
      <c r="C3426" s="31"/>
      <c r="D3426" s="32"/>
    </row>
    <row r="3427" spans="2:4" ht="15.75">
      <c r="B3427" s="13"/>
      <c r="C3427" s="31"/>
      <c r="D3427" s="32"/>
    </row>
    <row r="3428" spans="2:4" ht="15.75">
      <c r="B3428" s="13"/>
      <c r="C3428" s="31"/>
      <c r="D3428" s="32"/>
    </row>
    <row r="3429" spans="2:4" ht="15.75">
      <c r="B3429" s="13"/>
      <c r="C3429" s="31"/>
      <c r="D3429" s="32"/>
    </row>
    <row r="3430" spans="2:4" ht="15.75">
      <c r="B3430" s="13"/>
      <c r="C3430" s="31"/>
      <c r="D3430" s="32"/>
    </row>
    <row r="3431" spans="2:4" ht="15.75">
      <c r="B3431" s="13"/>
      <c r="C3431" s="31"/>
      <c r="D3431" s="32"/>
    </row>
    <row r="3432" spans="2:4" ht="15.75">
      <c r="B3432" s="13"/>
      <c r="C3432" s="31"/>
      <c r="D3432" s="32"/>
    </row>
    <row r="3433" spans="2:4" ht="15.75">
      <c r="B3433" s="13"/>
      <c r="C3433" s="31"/>
      <c r="D3433" s="32"/>
    </row>
    <row r="3434" spans="2:4" ht="15.75">
      <c r="B3434" s="13"/>
      <c r="C3434" s="31"/>
      <c r="D3434" s="32"/>
    </row>
    <row r="3435" spans="2:4" ht="15.75">
      <c r="B3435" s="13"/>
      <c r="C3435" s="31"/>
      <c r="D3435" s="32"/>
    </row>
    <row r="3436" spans="2:4" ht="15.75">
      <c r="B3436" s="13"/>
      <c r="C3436" s="31"/>
      <c r="D3436" s="32"/>
    </row>
    <row r="3437" spans="2:4" ht="15.75">
      <c r="B3437" s="13"/>
      <c r="C3437" s="31"/>
      <c r="D3437" s="32"/>
    </row>
    <row r="3438" spans="2:4" ht="15.75">
      <c r="B3438" s="13"/>
      <c r="C3438" s="31"/>
      <c r="D3438" s="32"/>
    </row>
    <row r="3439" spans="2:4" ht="15.75">
      <c r="B3439" s="13"/>
      <c r="C3439" s="31"/>
      <c r="D3439" s="32"/>
    </row>
    <row r="3440" spans="2:4" ht="15.75">
      <c r="B3440" s="13"/>
      <c r="C3440" s="31"/>
      <c r="D3440" s="32"/>
    </row>
    <row r="3441" spans="2:4" ht="15.75">
      <c r="B3441" s="13"/>
      <c r="C3441" s="31"/>
      <c r="D3441" s="32"/>
    </row>
    <row r="3442" spans="2:4" ht="15.75">
      <c r="B3442" s="13"/>
      <c r="C3442" s="31"/>
      <c r="D3442" s="32"/>
    </row>
    <row r="3443" spans="2:4" ht="15.75">
      <c r="B3443" s="13"/>
      <c r="C3443" s="31"/>
      <c r="D3443" s="32"/>
    </row>
    <row r="3444" spans="2:4" ht="15.75">
      <c r="B3444" s="13"/>
      <c r="C3444" s="31"/>
      <c r="D3444" s="32"/>
    </row>
    <row r="3445" spans="2:4" ht="15.75">
      <c r="B3445" s="13"/>
      <c r="C3445" s="31"/>
      <c r="D3445" s="32"/>
    </row>
    <row r="3446" spans="2:4" ht="15.75">
      <c r="B3446" s="13"/>
      <c r="C3446" s="31"/>
      <c r="D3446" s="32"/>
    </row>
    <row r="3447" spans="2:4" ht="15.75">
      <c r="B3447" s="13"/>
      <c r="C3447" s="31"/>
      <c r="D3447" s="32"/>
    </row>
    <row r="3448" spans="2:4" ht="15.75">
      <c r="B3448" s="13"/>
      <c r="C3448" s="31"/>
      <c r="D3448" s="32"/>
    </row>
    <row r="3449" spans="2:4" ht="15.75">
      <c r="B3449" s="13"/>
      <c r="C3449" s="31"/>
      <c r="D3449" s="32"/>
    </row>
    <row r="3450" spans="2:4" ht="15.75">
      <c r="B3450" s="13"/>
      <c r="C3450" s="31"/>
      <c r="D3450" s="32"/>
    </row>
    <row r="3451" spans="2:4" ht="15.75">
      <c r="B3451" s="13"/>
      <c r="C3451" s="31"/>
      <c r="D3451" s="32"/>
    </row>
    <row r="3452" spans="2:4" ht="15.75">
      <c r="B3452" s="13"/>
      <c r="C3452" s="31"/>
      <c r="D3452" s="32"/>
    </row>
    <row r="3453" spans="2:4" ht="15.75">
      <c r="B3453" s="13"/>
      <c r="C3453" s="31"/>
      <c r="D3453" s="32"/>
    </row>
    <row r="3454" spans="2:4" ht="15.75">
      <c r="B3454" s="13"/>
      <c r="C3454" s="31"/>
      <c r="D3454" s="32"/>
    </row>
    <row r="3455" spans="2:4" ht="15.75">
      <c r="B3455" s="13"/>
      <c r="C3455" s="31"/>
      <c r="D3455" s="32"/>
    </row>
    <row r="3456" spans="2:4" ht="15.75">
      <c r="B3456" s="13"/>
      <c r="C3456" s="31"/>
      <c r="D3456" s="32"/>
    </row>
    <row r="3457" spans="2:4" ht="15.75">
      <c r="B3457" s="13"/>
      <c r="C3457" s="31"/>
      <c r="D3457" s="32"/>
    </row>
    <row r="3458" spans="2:4" ht="15.75">
      <c r="B3458" s="13"/>
      <c r="C3458" s="31"/>
      <c r="D3458" s="32"/>
    </row>
    <row r="3459" spans="2:4" ht="15.75">
      <c r="B3459" s="13"/>
      <c r="C3459" s="31"/>
      <c r="D3459" s="32"/>
    </row>
    <row r="3460" spans="2:4" ht="15.75">
      <c r="B3460" s="13"/>
      <c r="C3460" s="31"/>
      <c r="D3460" s="32"/>
    </row>
    <row r="3461" spans="2:4" ht="15.75">
      <c r="B3461" s="13"/>
      <c r="C3461" s="31"/>
      <c r="D3461" s="32"/>
    </row>
    <row r="3462" spans="2:4" ht="15.75">
      <c r="B3462" s="13"/>
      <c r="C3462" s="31"/>
      <c r="D3462" s="32"/>
    </row>
    <row r="3463" spans="2:4" ht="15.75">
      <c r="B3463" s="13"/>
      <c r="C3463" s="31"/>
      <c r="D3463" s="32"/>
    </row>
    <row r="3464" spans="2:4" ht="15.75">
      <c r="B3464" s="13"/>
      <c r="C3464" s="31"/>
      <c r="D3464" s="32"/>
    </row>
    <row r="3465" spans="2:4" ht="15.75">
      <c r="B3465" s="13"/>
      <c r="C3465" s="31"/>
      <c r="D3465" s="32"/>
    </row>
    <row r="3466" spans="2:4" ht="15.75">
      <c r="B3466" s="13"/>
      <c r="C3466" s="31"/>
      <c r="D3466" s="32"/>
    </row>
    <row r="3467" spans="2:4" ht="15.75">
      <c r="B3467" s="13"/>
      <c r="C3467" s="31"/>
      <c r="D3467" s="32"/>
    </row>
    <row r="3468" spans="2:4" ht="15.75">
      <c r="B3468" s="13"/>
      <c r="C3468" s="31"/>
      <c r="D3468" s="32"/>
    </row>
    <row r="3469" spans="2:4" ht="15.75">
      <c r="B3469" s="13"/>
      <c r="C3469" s="31"/>
      <c r="D3469" s="32"/>
    </row>
    <row r="3470" spans="2:4" ht="15.75">
      <c r="B3470" s="13"/>
      <c r="C3470" s="31"/>
      <c r="D3470" s="32"/>
    </row>
    <row r="3471" spans="2:4" ht="15.75">
      <c r="B3471" s="13"/>
      <c r="C3471" s="31"/>
      <c r="D3471" s="32"/>
    </row>
    <row r="3472" spans="2:4" ht="15.75">
      <c r="B3472" s="13"/>
      <c r="C3472" s="31"/>
      <c r="D3472" s="32"/>
    </row>
    <row r="3473" spans="2:4" ht="15.75">
      <c r="B3473" s="13"/>
      <c r="C3473" s="31"/>
      <c r="D3473" s="32"/>
    </row>
    <row r="3474" spans="2:4" ht="15.75">
      <c r="B3474" s="13"/>
      <c r="C3474" s="31"/>
      <c r="D3474" s="32"/>
    </row>
    <row r="3475" spans="2:4" ht="15.75">
      <c r="B3475" s="13"/>
      <c r="C3475" s="31"/>
      <c r="D3475" s="32"/>
    </row>
    <row r="3476" spans="2:4" ht="15.75">
      <c r="B3476" s="13"/>
      <c r="C3476" s="31"/>
      <c r="D3476" s="32"/>
    </row>
    <row r="3477" spans="2:4" ht="15.75">
      <c r="B3477" s="13"/>
      <c r="C3477" s="31"/>
      <c r="D3477" s="32"/>
    </row>
    <row r="3478" spans="2:4" ht="15.75">
      <c r="B3478" s="13"/>
      <c r="C3478" s="31"/>
      <c r="D3478" s="32"/>
    </row>
    <row r="3479" spans="2:4" ht="15.75">
      <c r="B3479" s="13"/>
      <c r="C3479" s="31"/>
      <c r="D3479" s="32"/>
    </row>
    <row r="3480" spans="2:4" ht="15.75">
      <c r="B3480" s="13"/>
      <c r="C3480" s="31"/>
      <c r="D3480" s="32"/>
    </row>
    <row r="3481" spans="2:4" ht="15.75">
      <c r="B3481" s="13"/>
      <c r="C3481" s="31"/>
      <c r="D3481" s="32"/>
    </row>
    <row r="3482" spans="2:4" ht="15.75">
      <c r="B3482" s="13"/>
      <c r="C3482" s="31"/>
      <c r="D3482" s="32"/>
    </row>
    <row r="3483" spans="2:4" ht="15.75">
      <c r="B3483" s="13"/>
      <c r="C3483" s="31"/>
      <c r="D3483" s="32"/>
    </row>
    <row r="3484" spans="2:4" ht="15.75">
      <c r="B3484" s="13"/>
      <c r="C3484" s="31"/>
      <c r="D3484" s="32"/>
    </row>
    <row r="3485" spans="2:4" ht="15.75">
      <c r="B3485" s="13"/>
      <c r="C3485" s="31"/>
      <c r="D3485" s="32"/>
    </row>
    <row r="3486" spans="2:4" ht="15.75">
      <c r="B3486" s="13"/>
      <c r="C3486" s="31"/>
      <c r="D3486" s="32"/>
    </row>
    <row r="3487" spans="2:4" ht="15.75">
      <c r="B3487" s="13"/>
      <c r="C3487" s="31"/>
      <c r="D3487" s="32"/>
    </row>
    <row r="3488" spans="2:4" ht="15.75">
      <c r="B3488" s="13"/>
      <c r="C3488" s="31"/>
      <c r="D3488" s="32"/>
    </row>
    <row r="3489" spans="2:4" ht="15.75">
      <c r="B3489" s="13"/>
      <c r="C3489" s="31"/>
      <c r="D3489" s="32"/>
    </row>
    <row r="3490" spans="2:4" ht="15.75">
      <c r="B3490" s="13"/>
      <c r="C3490" s="31"/>
      <c r="D3490" s="32"/>
    </row>
    <row r="3491" spans="2:4" ht="15.75">
      <c r="B3491" s="13"/>
      <c r="C3491" s="31"/>
      <c r="D3491" s="32"/>
    </row>
    <row r="3492" spans="2:4" ht="15.75">
      <c r="B3492" s="13"/>
      <c r="C3492" s="31"/>
      <c r="D3492" s="32"/>
    </row>
    <row r="3493" spans="2:4" ht="15.75">
      <c r="B3493" s="13"/>
      <c r="C3493" s="31"/>
      <c r="D3493" s="32"/>
    </row>
    <row r="3494" spans="2:4" ht="15.75">
      <c r="B3494" s="13"/>
      <c r="C3494" s="31"/>
      <c r="D3494" s="32"/>
    </row>
    <row r="3495" spans="2:4" ht="15.75">
      <c r="B3495" s="13"/>
      <c r="C3495" s="31"/>
      <c r="D3495" s="32"/>
    </row>
    <row r="3496" spans="2:4" ht="15.75">
      <c r="B3496" s="13"/>
      <c r="C3496" s="31"/>
      <c r="D3496" s="32"/>
    </row>
    <row r="3497" spans="2:4" ht="15.75">
      <c r="B3497" s="13"/>
      <c r="C3497" s="31"/>
      <c r="D3497" s="32"/>
    </row>
    <row r="3498" spans="2:4" ht="15.75">
      <c r="B3498" s="13"/>
      <c r="C3498" s="31"/>
      <c r="D3498" s="32"/>
    </row>
    <row r="3499" spans="2:4" ht="15.75">
      <c r="B3499" s="13"/>
      <c r="C3499" s="31"/>
      <c r="D3499" s="32"/>
    </row>
    <row r="3500" spans="2:4" ht="15.75">
      <c r="B3500" s="13"/>
      <c r="C3500" s="31"/>
      <c r="D3500" s="32"/>
    </row>
    <row r="3501" spans="2:4" ht="15.75">
      <c r="B3501" s="13"/>
      <c r="C3501" s="31"/>
      <c r="D3501" s="32"/>
    </row>
    <row r="3502" spans="2:4" ht="15.75">
      <c r="B3502" s="13"/>
      <c r="C3502" s="31"/>
      <c r="D3502" s="32"/>
    </row>
    <row r="3503" spans="2:4" ht="15.75">
      <c r="B3503" s="13"/>
      <c r="C3503" s="31"/>
      <c r="D3503" s="32"/>
    </row>
    <row r="3504" spans="2:4" ht="15.75">
      <c r="B3504" s="13"/>
      <c r="C3504" s="31"/>
      <c r="D3504" s="32"/>
    </row>
    <row r="3505" spans="2:4" ht="15.75">
      <c r="B3505" s="13"/>
      <c r="C3505" s="31"/>
      <c r="D3505" s="32"/>
    </row>
    <row r="3506" spans="2:4" ht="15.75">
      <c r="B3506" s="13"/>
      <c r="C3506" s="31"/>
      <c r="D3506" s="32"/>
    </row>
    <row r="3507" spans="2:4" ht="15.75">
      <c r="B3507" s="13"/>
      <c r="C3507" s="31"/>
      <c r="D3507" s="32"/>
    </row>
    <row r="3508" spans="2:4" ht="15.75">
      <c r="B3508" s="13"/>
      <c r="C3508" s="31"/>
      <c r="D3508" s="32"/>
    </row>
    <row r="3509" spans="2:4" ht="15.75">
      <c r="B3509" s="13"/>
      <c r="C3509" s="31"/>
      <c r="D3509" s="32"/>
    </row>
    <row r="3510" spans="2:4" ht="15.75">
      <c r="B3510" s="13"/>
      <c r="C3510" s="31"/>
      <c r="D3510" s="32"/>
    </row>
    <row r="3511" spans="2:4" ht="15.75">
      <c r="B3511" s="13"/>
      <c r="C3511" s="31"/>
      <c r="D3511" s="32"/>
    </row>
    <row r="3512" spans="2:4" ht="15.75">
      <c r="B3512" s="13"/>
      <c r="C3512" s="31"/>
      <c r="D3512" s="32"/>
    </row>
    <row r="3513" spans="2:4" ht="15.75">
      <c r="B3513" s="13"/>
      <c r="C3513" s="31"/>
      <c r="D3513" s="32"/>
    </row>
    <row r="3514" spans="2:4" ht="15.75">
      <c r="B3514" s="13"/>
      <c r="C3514" s="31"/>
      <c r="D3514" s="32"/>
    </row>
    <row r="3515" spans="2:4" ht="15.75">
      <c r="B3515" s="13"/>
      <c r="C3515" s="31"/>
      <c r="D3515" s="32"/>
    </row>
    <row r="3516" spans="2:4" ht="15.75">
      <c r="B3516" s="13"/>
      <c r="C3516" s="31"/>
      <c r="D3516" s="32"/>
    </row>
    <row r="3517" spans="2:4" ht="15.75">
      <c r="B3517" s="13"/>
      <c r="C3517" s="31"/>
      <c r="D3517" s="32"/>
    </row>
    <row r="3518" spans="2:4" ht="15.75">
      <c r="B3518" s="13"/>
      <c r="C3518" s="31"/>
      <c r="D3518" s="32"/>
    </row>
    <row r="3519" spans="2:4" ht="15.75">
      <c r="B3519" s="13"/>
      <c r="C3519" s="31"/>
      <c r="D3519" s="32"/>
    </row>
    <row r="3520" spans="2:4" ht="15.75">
      <c r="B3520" s="13"/>
      <c r="C3520" s="31"/>
      <c r="D3520" s="32"/>
    </row>
    <row r="3521" spans="2:4" ht="15.75">
      <c r="B3521" s="13"/>
      <c r="C3521" s="31"/>
      <c r="D3521" s="32"/>
    </row>
    <row r="3522" spans="2:4" ht="15.75">
      <c r="B3522" s="13"/>
      <c r="C3522" s="31"/>
      <c r="D3522" s="32"/>
    </row>
    <row r="3523" spans="2:4" ht="15.75">
      <c r="B3523" s="13"/>
      <c r="C3523" s="31"/>
      <c r="D3523" s="32"/>
    </row>
    <row r="3524" spans="2:4" ht="15.75">
      <c r="B3524" s="13"/>
      <c r="C3524" s="31"/>
      <c r="D3524" s="32"/>
    </row>
    <row r="3525" spans="2:4" ht="15.75">
      <c r="B3525" s="13"/>
      <c r="C3525" s="31"/>
      <c r="D3525" s="32"/>
    </row>
    <row r="3526" spans="2:4" ht="15.75">
      <c r="B3526" s="13"/>
      <c r="C3526" s="31"/>
      <c r="D3526" s="32"/>
    </row>
    <row r="3527" spans="2:4" ht="15.75">
      <c r="B3527" s="13"/>
      <c r="C3527" s="31"/>
      <c r="D3527" s="32"/>
    </row>
    <row r="3528" spans="2:4" ht="15.75">
      <c r="B3528" s="13"/>
      <c r="C3528" s="31"/>
      <c r="D3528" s="32"/>
    </row>
    <row r="3529" spans="2:4" ht="15.75">
      <c r="B3529" s="13"/>
      <c r="C3529" s="31"/>
      <c r="D3529" s="32"/>
    </row>
    <row r="3530" spans="2:4" ht="15.75">
      <c r="B3530" s="13"/>
      <c r="C3530" s="31"/>
      <c r="D3530" s="32"/>
    </row>
    <row r="3531" spans="2:4" ht="15.75">
      <c r="B3531" s="13"/>
      <c r="C3531" s="31"/>
      <c r="D3531" s="32"/>
    </row>
    <row r="3532" spans="2:4" ht="15.75">
      <c r="B3532" s="13"/>
      <c r="C3532" s="31"/>
      <c r="D3532" s="32"/>
    </row>
    <row r="3533" spans="2:4" ht="15.75">
      <c r="B3533" s="13"/>
      <c r="C3533" s="31"/>
      <c r="D3533" s="32"/>
    </row>
    <row r="3534" spans="2:4" ht="15.75">
      <c r="B3534" s="13"/>
      <c r="C3534" s="31"/>
      <c r="D3534" s="32"/>
    </row>
    <row r="3535" spans="2:4" ht="15.75">
      <c r="B3535" s="13"/>
      <c r="C3535" s="31"/>
      <c r="D3535" s="32"/>
    </row>
    <row r="3536" spans="2:4" ht="15.75">
      <c r="B3536" s="13"/>
      <c r="C3536" s="31"/>
      <c r="D3536" s="32"/>
    </row>
    <row r="3537" spans="2:4" ht="15.75">
      <c r="B3537" s="13"/>
      <c r="C3537" s="31"/>
      <c r="D3537" s="32"/>
    </row>
    <row r="3538" spans="2:4" ht="15.75">
      <c r="B3538" s="13"/>
      <c r="C3538" s="31"/>
      <c r="D3538" s="32"/>
    </row>
    <row r="3539" spans="2:4" ht="15.75">
      <c r="B3539" s="13"/>
      <c r="C3539" s="31"/>
      <c r="D3539" s="32"/>
    </row>
    <row r="3540" spans="2:4" ht="15.75">
      <c r="B3540" s="13"/>
      <c r="C3540" s="31"/>
      <c r="D3540" s="32"/>
    </row>
    <row r="3541" spans="2:4" ht="15.75">
      <c r="B3541" s="13"/>
      <c r="C3541" s="31"/>
      <c r="D3541" s="32"/>
    </row>
    <row r="3542" spans="2:4" ht="15.75">
      <c r="B3542" s="13"/>
      <c r="C3542" s="31"/>
      <c r="D3542" s="32"/>
    </row>
    <row r="3543" spans="2:4" ht="15.75">
      <c r="B3543" s="13"/>
      <c r="C3543" s="31"/>
      <c r="D3543" s="32"/>
    </row>
    <row r="3544" spans="2:4" ht="15.75">
      <c r="B3544" s="13"/>
      <c r="C3544" s="31"/>
      <c r="D3544" s="32"/>
    </row>
    <row r="3545" spans="2:4" ht="15.75">
      <c r="B3545" s="13"/>
      <c r="C3545" s="31"/>
      <c r="D3545" s="32"/>
    </row>
    <row r="3546" spans="2:4" ht="15.75">
      <c r="B3546" s="13"/>
      <c r="C3546" s="31"/>
      <c r="D3546" s="32"/>
    </row>
    <row r="3547" spans="2:4" ht="15.75">
      <c r="B3547" s="13"/>
      <c r="C3547" s="31"/>
      <c r="D3547" s="32"/>
    </row>
    <row r="3548" spans="2:4" ht="15.75">
      <c r="B3548" s="13"/>
      <c r="C3548" s="31"/>
      <c r="D3548" s="32"/>
    </row>
    <row r="3549" spans="2:4" ht="15.75">
      <c r="B3549" s="13"/>
      <c r="C3549" s="31"/>
      <c r="D3549" s="32"/>
    </row>
    <row r="3550" spans="2:4" ht="15.75">
      <c r="B3550" s="13"/>
      <c r="C3550" s="31"/>
      <c r="D3550" s="32"/>
    </row>
    <row r="3551" spans="2:4" ht="15.75">
      <c r="B3551" s="13"/>
      <c r="C3551" s="31"/>
      <c r="D3551" s="32"/>
    </row>
    <row r="3552" spans="2:4" ht="15.75">
      <c r="B3552" s="13"/>
      <c r="C3552" s="31"/>
      <c r="D3552" s="32"/>
    </row>
    <row r="3553" spans="2:4" ht="15.75">
      <c r="B3553" s="13"/>
      <c r="C3553" s="31"/>
      <c r="D3553" s="32"/>
    </row>
    <row r="3554" spans="2:4" ht="15.75">
      <c r="B3554" s="13"/>
      <c r="C3554" s="31"/>
      <c r="D3554" s="32"/>
    </row>
    <row r="3555" spans="2:4" ht="15.75">
      <c r="B3555" s="13"/>
      <c r="C3555" s="31"/>
      <c r="D3555" s="32"/>
    </row>
    <row r="3556" spans="2:4" ht="15.75">
      <c r="B3556" s="13"/>
      <c r="C3556" s="31"/>
      <c r="D3556" s="32"/>
    </row>
    <row r="3557" spans="2:4" ht="15.75">
      <c r="B3557" s="13"/>
      <c r="C3557" s="31"/>
      <c r="D3557" s="32"/>
    </row>
    <row r="3558" spans="2:4" ht="15.75">
      <c r="B3558" s="13"/>
      <c r="C3558" s="31"/>
      <c r="D3558" s="32"/>
    </row>
    <row r="3559" spans="2:4" ht="15.75">
      <c r="B3559" s="13"/>
      <c r="C3559" s="31"/>
      <c r="D3559" s="32"/>
    </row>
    <row r="3560" spans="2:4" ht="15.75">
      <c r="B3560" s="13"/>
      <c r="C3560" s="31"/>
      <c r="D3560" s="32"/>
    </row>
    <row r="3561" spans="2:4" ht="15.75">
      <c r="B3561" s="13"/>
      <c r="C3561" s="31"/>
      <c r="D3561" s="32"/>
    </row>
    <row r="3562" spans="2:4" ht="15.75">
      <c r="B3562" s="13"/>
      <c r="C3562" s="31"/>
      <c r="D3562" s="32"/>
    </row>
    <row r="3563" spans="2:4" ht="15.75">
      <c r="B3563" s="13"/>
      <c r="C3563" s="31"/>
      <c r="D3563" s="32"/>
    </row>
    <row r="3564" spans="2:4" ht="15.75">
      <c r="B3564" s="13"/>
      <c r="C3564" s="31"/>
      <c r="D3564" s="32"/>
    </row>
    <row r="3565" spans="2:4" ht="15.75">
      <c r="B3565" s="13"/>
      <c r="C3565" s="31"/>
      <c r="D3565" s="32"/>
    </row>
    <row r="3566" spans="2:4" ht="15.75">
      <c r="B3566" s="13"/>
      <c r="C3566" s="31"/>
      <c r="D3566" s="32"/>
    </row>
    <row r="3567" spans="2:4" ht="15.75">
      <c r="B3567" s="13"/>
      <c r="C3567" s="31"/>
      <c r="D3567" s="32"/>
    </row>
    <row r="3568" spans="2:4" ht="15.75">
      <c r="B3568" s="13"/>
      <c r="C3568" s="31"/>
      <c r="D3568" s="32"/>
    </row>
    <row r="3569" spans="2:4" ht="15.75">
      <c r="B3569" s="13"/>
      <c r="C3569" s="31"/>
      <c r="D3569" s="32"/>
    </row>
    <row r="3570" spans="2:4" ht="15.75">
      <c r="B3570" s="13"/>
      <c r="C3570" s="31"/>
      <c r="D3570" s="32"/>
    </row>
    <row r="3571" spans="2:4" ht="15.75">
      <c r="B3571" s="13"/>
      <c r="C3571" s="31"/>
      <c r="D3571" s="32"/>
    </row>
    <row r="3572" spans="2:4" ht="15.75">
      <c r="B3572" s="13"/>
      <c r="C3572" s="31"/>
      <c r="D3572" s="32"/>
    </row>
    <row r="3573" spans="2:4" ht="15.75">
      <c r="B3573" s="13"/>
      <c r="C3573" s="31"/>
      <c r="D3573" s="32"/>
    </row>
    <row r="3574" spans="2:4" ht="15.75">
      <c r="B3574" s="13"/>
      <c r="C3574" s="31"/>
      <c r="D3574" s="32"/>
    </row>
    <row r="3575" spans="2:4" ht="15.75">
      <c r="B3575" s="13"/>
      <c r="C3575" s="31"/>
      <c r="D3575" s="32"/>
    </row>
    <row r="3576" spans="2:4" ht="15.75">
      <c r="B3576" s="13"/>
      <c r="C3576" s="31"/>
      <c r="D3576" s="32"/>
    </row>
    <row r="3577" spans="2:4" ht="15.75">
      <c r="B3577" s="13"/>
      <c r="C3577" s="31"/>
      <c r="D3577" s="32"/>
    </row>
    <row r="3578" spans="2:4" ht="15.75">
      <c r="B3578" s="13"/>
      <c r="C3578" s="31"/>
      <c r="D3578" s="32"/>
    </row>
    <row r="3579" spans="2:4" ht="15.75">
      <c r="B3579" s="13"/>
      <c r="C3579" s="31"/>
      <c r="D3579" s="32"/>
    </row>
    <row r="3580" spans="2:4" ht="15.75">
      <c r="B3580" s="13"/>
      <c r="C3580" s="31"/>
      <c r="D3580" s="32"/>
    </row>
    <row r="3581" spans="2:4" ht="15.75">
      <c r="B3581" s="13"/>
      <c r="C3581" s="31"/>
      <c r="D3581" s="32"/>
    </row>
    <row r="3582" spans="2:4" ht="15.75">
      <c r="B3582" s="13"/>
      <c r="C3582" s="31"/>
      <c r="D3582" s="32"/>
    </row>
    <row r="3583" spans="2:4" ht="15.75">
      <c r="B3583" s="13"/>
      <c r="C3583" s="31"/>
      <c r="D3583" s="32"/>
    </row>
    <row r="3584" spans="2:4" ht="15.75">
      <c r="B3584" s="13"/>
      <c r="C3584" s="31"/>
      <c r="D3584" s="32"/>
    </row>
    <row r="3585" spans="2:4" ht="15.75">
      <c r="B3585" s="13"/>
      <c r="C3585" s="31"/>
      <c r="D3585" s="32"/>
    </row>
    <row r="3586" spans="2:4" ht="15.75">
      <c r="B3586" s="13"/>
      <c r="C3586" s="31"/>
      <c r="D3586" s="32"/>
    </row>
    <row r="3587" spans="2:4" ht="15.75">
      <c r="B3587" s="13"/>
      <c r="C3587" s="31"/>
      <c r="D3587" s="32"/>
    </row>
    <row r="3588" spans="2:4" ht="15.75">
      <c r="B3588" s="13"/>
      <c r="C3588" s="31"/>
      <c r="D3588" s="32"/>
    </row>
    <row r="3589" spans="2:4" ht="15.75">
      <c r="B3589" s="13"/>
      <c r="C3589" s="31"/>
      <c r="D3589" s="32"/>
    </row>
    <row r="3590" spans="2:4" ht="15.75">
      <c r="B3590" s="13"/>
      <c r="C3590" s="31"/>
      <c r="D3590" s="32"/>
    </row>
    <row r="3591" spans="2:4" ht="15.75">
      <c r="B3591" s="13"/>
      <c r="C3591" s="31"/>
      <c r="D3591" s="32"/>
    </row>
    <row r="3592" spans="2:4" ht="15.75">
      <c r="B3592" s="13"/>
      <c r="C3592" s="31"/>
      <c r="D3592" s="32"/>
    </row>
    <row r="3593" spans="2:4" ht="15.75">
      <c r="B3593" s="13"/>
      <c r="C3593" s="31"/>
      <c r="D3593" s="32"/>
    </row>
    <row r="3594" spans="2:4" ht="15.75">
      <c r="B3594" s="13"/>
      <c r="C3594" s="31"/>
      <c r="D3594" s="32"/>
    </row>
    <row r="3595" spans="2:4" ht="15.75">
      <c r="B3595" s="13"/>
      <c r="C3595" s="31"/>
      <c r="D3595" s="32"/>
    </row>
    <row r="3596" spans="2:4" ht="15.75">
      <c r="B3596" s="13"/>
      <c r="C3596" s="31"/>
      <c r="D3596" s="32"/>
    </row>
    <row r="3597" spans="2:4" ht="15.75">
      <c r="B3597" s="13"/>
      <c r="C3597" s="31"/>
      <c r="D3597" s="32"/>
    </row>
    <row r="3598" spans="2:4" ht="15.75">
      <c r="B3598" s="13"/>
      <c r="C3598" s="31"/>
      <c r="D3598" s="32"/>
    </row>
    <row r="3599" spans="2:4" ht="15.75">
      <c r="B3599" s="13"/>
      <c r="C3599" s="31"/>
      <c r="D3599" s="32"/>
    </row>
    <row r="3600" spans="2:4" ht="15.75">
      <c r="B3600" s="13"/>
      <c r="C3600" s="31"/>
      <c r="D3600" s="32"/>
    </row>
    <row r="3601" spans="2:4" ht="15.75">
      <c r="B3601" s="13"/>
      <c r="C3601" s="31"/>
      <c r="D3601" s="32"/>
    </row>
    <row r="3602" spans="2:4" ht="15.75">
      <c r="B3602" s="13"/>
      <c r="C3602" s="31"/>
      <c r="D3602" s="32"/>
    </row>
    <row r="3603" spans="2:4" ht="15.75">
      <c r="B3603" s="13"/>
      <c r="C3603" s="31"/>
      <c r="D3603" s="32"/>
    </row>
    <row r="3604" spans="2:4" ht="15.75">
      <c r="B3604" s="13"/>
      <c r="C3604" s="31"/>
      <c r="D3604" s="32"/>
    </row>
    <row r="3605" spans="2:4" ht="15.75">
      <c r="B3605" s="13"/>
      <c r="C3605" s="31"/>
      <c r="D3605" s="32"/>
    </row>
    <row r="3606" spans="2:4" ht="15.75">
      <c r="B3606" s="13"/>
      <c r="C3606" s="31"/>
      <c r="D3606" s="32"/>
    </row>
    <row r="3607" spans="2:4" ht="15.75">
      <c r="B3607" s="13"/>
      <c r="C3607" s="31"/>
      <c r="D3607" s="32"/>
    </row>
    <row r="3608" spans="2:4" ht="15.75">
      <c r="B3608" s="13"/>
      <c r="C3608" s="31"/>
      <c r="D3608" s="32"/>
    </row>
    <row r="3609" spans="2:4" ht="15.75">
      <c r="B3609" s="13"/>
      <c r="C3609" s="31"/>
      <c r="D3609" s="32"/>
    </row>
    <row r="3610" spans="2:4" ht="15.75">
      <c r="B3610" s="13"/>
      <c r="C3610" s="31"/>
      <c r="D3610" s="32"/>
    </row>
    <row r="3611" spans="2:4" ht="15.75">
      <c r="B3611" s="13"/>
      <c r="C3611" s="31"/>
      <c r="D3611" s="32"/>
    </row>
    <row r="3612" spans="2:4" ht="15.75">
      <c r="B3612" s="13"/>
      <c r="C3612" s="31"/>
      <c r="D3612" s="32"/>
    </row>
    <row r="3613" spans="2:4" ht="15.75">
      <c r="B3613" s="13"/>
      <c r="C3613" s="31"/>
      <c r="D3613" s="32"/>
    </row>
    <row r="3614" spans="2:4" ht="15.75">
      <c r="B3614" s="13"/>
      <c r="C3614" s="31"/>
      <c r="D3614" s="32"/>
    </row>
    <row r="3615" spans="2:4" ht="15.75">
      <c r="B3615" s="13"/>
      <c r="C3615" s="31"/>
      <c r="D3615" s="32"/>
    </row>
    <row r="3616" spans="2:4" ht="15.75">
      <c r="B3616" s="13"/>
      <c r="C3616" s="31"/>
      <c r="D3616" s="32"/>
    </row>
    <row r="3617" spans="2:4" ht="15.75">
      <c r="B3617" s="13"/>
      <c r="C3617" s="31"/>
      <c r="D3617" s="32"/>
    </row>
    <row r="3618" spans="2:4" ht="15.75">
      <c r="B3618" s="13"/>
      <c r="C3618" s="31"/>
      <c r="D3618" s="32"/>
    </row>
    <row r="3619" spans="2:4" ht="15.75">
      <c r="B3619" s="13"/>
      <c r="C3619" s="31"/>
      <c r="D3619" s="32"/>
    </row>
    <row r="3620" spans="2:4" ht="15.75">
      <c r="B3620" s="13"/>
      <c r="C3620" s="31"/>
      <c r="D3620" s="32"/>
    </row>
    <row r="3621" spans="2:4" ht="15.75">
      <c r="B3621" s="13"/>
      <c r="C3621" s="31"/>
      <c r="D3621" s="32"/>
    </row>
    <row r="3622" spans="2:4" ht="15.75">
      <c r="B3622" s="13"/>
      <c r="C3622" s="31"/>
      <c r="D3622" s="32"/>
    </row>
    <row r="3623" spans="2:4" ht="15.75">
      <c r="B3623" s="13"/>
      <c r="C3623" s="31"/>
      <c r="D3623" s="32"/>
    </row>
    <row r="3624" spans="2:4" ht="15.75">
      <c r="B3624" s="13"/>
      <c r="C3624" s="31"/>
      <c r="D3624" s="32"/>
    </row>
    <row r="3625" spans="2:4" ht="15.75">
      <c r="B3625" s="13"/>
      <c r="C3625" s="31"/>
      <c r="D3625" s="32"/>
    </row>
    <row r="3626" spans="2:4" ht="15.75">
      <c r="B3626" s="13"/>
      <c r="C3626" s="31"/>
      <c r="D3626" s="32"/>
    </row>
    <row r="3627" spans="2:4" ht="15.75">
      <c r="B3627" s="13"/>
      <c r="C3627" s="31"/>
      <c r="D3627" s="32"/>
    </row>
    <row r="3628" spans="2:4" ht="15.75">
      <c r="B3628" s="13"/>
      <c r="C3628" s="31"/>
      <c r="D3628" s="32"/>
    </row>
    <row r="3629" spans="2:4" ht="15.75">
      <c r="B3629" s="13"/>
      <c r="C3629" s="31"/>
      <c r="D3629" s="32"/>
    </row>
    <row r="3630" spans="2:4" ht="15.75">
      <c r="B3630" s="13"/>
      <c r="C3630" s="31"/>
      <c r="D3630" s="32"/>
    </row>
    <row r="3631" spans="2:4" ht="15.75">
      <c r="B3631" s="13"/>
      <c r="C3631" s="31"/>
      <c r="D3631" s="32"/>
    </row>
    <row r="3632" spans="2:4" ht="15.75">
      <c r="B3632" s="13"/>
      <c r="C3632" s="31"/>
      <c r="D3632" s="32"/>
    </row>
    <row r="3633" spans="2:4" ht="15.75">
      <c r="B3633" s="13"/>
      <c r="C3633" s="31"/>
      <c r="D3633" s="32"/>
    </row>
    <row r="3634" spans="2:4" ht="15.75">
      <c r="B3634" s="13"/>
      <c r="C3634" s="31"/>
      <c r="D3634" s="32"/>
    </row>
    <row r="3635" spans="2:4" ht="15.75">
      <c r="B3635" s="13"/>
      <c r="C3635" s="31"/>
      <c r="D3635" s="32"/>
    </row>
    <row r="3636" spans="2:4" ht="15.75">
      <c r="B3636" s="13"/>
      <c r="C3636" s="31"/>
      <c r="D3636" s="32"/>
    </row>
    <row r="3637" spans="2:4" ht="15.75">
      <c r="B3637" s="13"/>
      <c r="C3637" s="31"/>
      <c r="D3637" s="32"/>
    </row>
    <row r="3638" spans="2:4" ht="15.75">
      <c r="B3638" s="13"/>
      <c r="C3638" s="31"/>
      <c r="D3638" s="32"/>
    </row>
    <row r="3639" spans="2:4" ht="15.75">
      <c r="B3639" s="13"/>
      <c r="C3639" s="31"/>
      <c r="D3639" s="32"/>
    </row>
    <row r="3640" spans="2:4" ht="15.75">
      <c r="B3640" s="13"/>
      <c r="C3640" s="31"/>
      <c r="D3640" s="32"/>
    </row>
    <row r="3641" spans="2:4" ht="15.75">
      <c r="B3641" s="13"/>
      <c r="C3641" s="31"/>
      <c r="D3641" s="32"/>
    </row>
    <row r="3642" spans="2:4" ht="15.75">
      <c r="B3642" s="13"/>
      <c r="C3642" s="31"/>
      <c r="D3642" s="32"/>
    </row>
    <row r="3643" spans="2:4" ht="15.75">
      <c r="B3643" s="13"/>
      <c r="C3643" s="31"/>
      <c r="D3643" s="32"/>
    </row>
    <row r="3644" spans="2:4" ht="15.75">
      <c r="B3644" s="13"/>
      <c r="C3644" s="31"/>
      <c r="D3644" s="32"/>
    </row>
    <row r="3645" spans="2:4" ht="15.75">
      <c r="B3645" s="13"/>
      <c r="C3645" s="31"/>
      <c r="D3645" s="32"/>
    </row>
    <row r="3646" spans="2:4" ht="15.75">
      <c r="B3646" s="13"/>
      <c r="C3646" s="31"/>
      <c r="D3646" s="32"/>
    </row>
    <row r="3647" spans="2:4" ht="15.75">
      <c r="B3647" s="13"/>
      <c r="C3647" s="31"/>
      <c r="D3647" s="32"/>
    </row>
    <row r="3648" spans="2:4" ht="15.75">
      <c r="B3648" s="13"/>
      <c r="C3648" s="31"/>
      <c r="D3648" s="32"/>
    </row>
    <row r="3649" spans="2:4" ht="15.75">
      <c r="B3649" s="13"/>
      <c r="C3649" s="31"/>
      <c r="D3649" s="32"/>
    </row>
    <row r="3650" spans="2:4" ht="15.75">
      <c r="B3650" s="13"/>
      <c r="C3650" s="31"/>
      <c r="D3650" s="32"/>
    </row>
    <row r="3651" spans="2:4" ht="15.75">
      <c r="B3651" s="13"/>
      <c r="C3651" s="31"/>
      <c r="D3651" s="32"/>
    </row>
    <row r="3652" spans="2:4" ht="15.75">
      <c r="B3652" s="13"/>
      <c r="C3652" s="31"/>
      <c r="D3652" s="32"/>
    </row>
    <row r="3653" spans="2:4" ht="15.75">
      <c r="B3653" s="13"/>
      <c r="C3653" s="31"/>
      <c r="D3653" s="32"/>
    </row>
    <row r="3654" spans="2:4" ht="15.75">
      <c r="B3654" s="13"/>
      <c r="C3654" s="31"/>
      <c r="D3654" s="32"/>
    </row>
    <row r="3655" spans="2:4" ht="15.75">
      <c r="B3655" s="13"/>
      <c r="C3655" s="31"/>
      <c r="D3655" s="32"/>
    </row>
    <row r="3656" spans="2:4" ht="15.75">
      <c r="B3656" s="13"/>
      <c r="C3656" s="31"/>
      <c r="D3656" s="32"/>
    </row>
    <row r="3657" spans="2:4" ht="15.75">
      <c r="B3657" s="13"/>
      <c r="C3657" s="31"/>
      <c r="D3657" s="32"/>
    </row>
    <row r="3658" spans="2:4" ht="15.75">
      <c r="B3658" s="13"/>
      <c r="C3658" s="31"/>
      <c r="D3658" s="32"/>
    </row>
    <row r="3659" spans="2:4" ht="15.75">
      <c r="B3659" s="13"/>
      <c r="C3659" s="31"/>
      <c r="D3659" s="32"/>
    </row>
    <row r="3660" spans="2:4" ht="15.75">
      <c r="B3660" s="13"/>
      <c r="C3660" s="31"/>
      <c r="D3660" s="32"/>
    </row>
    <row r="3661" spans="2:4" ht="15.75">
      <c r="B3661" s="13"/>
      <c r="C3661" s="31"/>
      <c r="D3661" s="32"/>
    </row>
    <row r="3662" spans="2:4" ht="15.75">
      <c r="B3662" s="13"/>
      <c r="C3662" s="31"/>
      <c r="D3662" s="32"/>
    </row>
    <row r="3663" spans="2:4" ht="15.75">
      <c r="B3663" s="13"/>
      <c r="C3663" s="31"/>
      <c r="D3663" s="32"/>
    </row>
    <row r="3664" spans="2:4" ht="15.75">
      <c r="B3664" s="13"/>
      <c r="C3664" s="31"/>
      <c r="D3664" s="32"/>
    </row>
    <row r="3665" spans="2:4" ht="15.75">
      <c r="B3665" s="13"/>
      <c r="C3665" s="31"/>
      <c r="D3665" s="32"/>
    </row>
    <row r="3666" spans="2:4" ht="15.75">
      <c r="B3666" s="13"/>
      <c r="C3666" s="31"/>
      <c r="D3666" s="32"/>
    </row>
    <row r="3667" spans="2:4" ht="15.75">
      <c r="B3667" s="13"/>
      <c r="C3667" s="31"/>
      <c r="D3667" s="32"/>
    </row>
    <row r="3668" spans="2:4" ht="15.75">
      <c r="B3668" s="13"/>
      <c r="C3668" s="31"/>
      <c r="D3668" s="32"/>
    </row>
    <row r="3669" spans="2:4" ht="15.75">
      <c r="B3669" s="13"/>
      <c r="C3669" s="31"/>
      <c r="D3669" s="32"/>
    </row>
    <row r="3670" spans="2:4" ht="15.75">
      <c r="B3670" s="13"/>
      <c r="C3670" s="31"/>
      <c r="D3670" s="32"/>
    </row>
    <row r="3671" spans="2:4" ht="15.75">
      <c r="B3671" s="13"/>
      <c r="C3671" s="31"/>
      <c r="D3671" s="32"/>
    </row>
    <row r="3672" spans="2:4" ht="15.75">
      <c r="B3672" s="13"/>
      <c r="C3672" s="31"/>
      <c r="D3672" s="32"/>
    </row>
    <row r="3673" spans="2:4" ht="15.75">
      <c r="B3673" s="13"/>
      <c r="C3673" s="31"/>
      <c r="D3673" s="32"/>
    </row>
    <row r="3674" spans="2:4" ht="15.75">
      <c r="B3674" s="13"/>
      <c r="C3674" s="31"/>
      <c r="D3674" s="32"/>
    </row>
    <row r="3675" spans="2:4" ht="15.75">
      <c r="B3675" s="13"/>
      <c r="C3675" s="31"/>
      <c r="D3675" s="32"/>
    </row>
    <row r="3676" spans="2:4" ht="15.75">
      <c r="B3676" s="13"/>
      <c r="C3676" s="31"/>
      <c r="D3676" s="32"/>
    </row>
    <row r="3677" spans="2:4" ht="15.75">
      <c r="B3677" s="13"/>
      <c r="C3677" s="31"/>
      <c r="D3677" s="32"/>
    </row>
    <row r="3678" spans="2:4" ht="15.75">
      <c r="B3678" s="13"/>
      <c r="C3678" s="31"/>
      <c r="D3678" s="32"/>
    </row>
    <row r="3679" spans="2:4" ht="15.75">
      <c r="B3679" s="13"/>
      <c r="C3679" s="31"/>
      <c r="D3679" s="32"/>
    </row>
    <row r="3680" spans="2:4" ht="15.75">
      <c r="B3680" s="13"/>
      <c r="C3680" s="31"/>
      <c r="D3680" s="32"/>
    </row>
    <row r="3681" spans="2:4" ht="15.75">
      <c r="B3681" s="13"/>
      <c r="C3681" s="31"/>
      <c r="D3681" s="32"/>
    </row>
    <row r="3682" spans="2:4" ht="15.75">
      <c r="B3682" s="13"/>
      <c r="C3682" s="31"/>
      <c r="D3682" s="32"/>
    </row>
    <row r="3683" spans="2:4" ht="15.75">
      <c r="B3683" s="13"/>
      <c r="C3683" s="31"/>
      <c r="D3683" s="32"/>
    </row>
    <row r="3684" spans="2:4" ht="15.75">
      <c r="B3684" s="13"/>
      <c r="C3684" s="31"/>
      <c r="D3684" s="32"/>
    </row>
    <row r="3685" spans="2:4" ht="15.75">
      <c r="B3685" s="13"/>
      <c r="C3685" s="31"/>
      <c r="D3685" s="32"/>
    </row>
    <row r="3686" spans="2:4" ht="15.75">
      <c r="B3686" s="13"/>
      <c r="C3686" s="31"/>
      <c r="D3686" s="32"/>
    </row>
    <row r="3687" spans="2:4" ht="15.75">
      <c r="B3687" s="13"/>
      <c r="C3687" s="31"/>
      <c r="D3687" s="32"/>
    </row>
    <row r="3688" spans="2:4" ht="15.75">
      <c r="B3688" s="13"/>
      <c r="C3688" s="31"/>
      <c r="D3688" s="32"/>
    </row>
    <row r="3689" spans="2:4" ht="15.75">
      <c r="B3689" s="13"/>
      <c r="C3689" s="31"/>
      <c r="D3689" s="32"/>
    </row>
    <row r="3690" spans="2:4" ht="15.75">
      <c r="B3690" s="13"/>
      <c r="C3690" s="31"/>
      <c r="D3690" s="32"/>
    </row>
    <row r="3691" spans="2:4" ht="15.75">
      <c r="B3691" s="13"/>
      <c r="C3691" s="31"/>
      <c r="D3691" s="32"/>
    </row>
    <row r="3692" spans="2:4" ht="15.75">
      <c r="B3692" s="13"/>
      <c r="C3692" s="31"/>
      <c r="D3692" s="32"/>
    </row>
    <row r="3693" spans="2:4" ht="15.75">
      <c r="B3693" s="13"/>
      <c r="C3693" s="31"/>
      <c r="D3693" s="32"/>
    </row>
    <row r="3694" spans="2:4" ht="15.75">
      <c r="B3694" s="13"/>
      <c r="C3694" s="31"/>
      <c r="D3694" s="32"/>
    </row>
    <row r="3695" spans="2:4" ht="15.75">
      <c r="B3695" s="13"/>
      <c r="C3695" s="31"/>
      <c r="D3695" s="32"/>
    </row>
    <row r="3696" spans="2:4" ht="15.75">
      <c r="B3696" s="13"/>
      <c r="C3696" s="31"/>
      <c r="D3696" s="32"/>
    </row>
    <row r="3697" spans="2:4" ht="15.75">
      <c r="B3697" s="13"/>
      <c r="C3697" s="31"/>
      <c r="D3697" s="32"/>
    </row>
    <row r="3698" spans="2:4" ht="15.75">
      <c r="B3698" s="13"/>
      <c r="C3698" s="31"/>
      <c r="D3698" s="32"/>
    </row>
    <row r="3699" spans="2:4" ht="15.75">
      <c r="B3699" s="13"/>
      <c r="C3699" s="31"/>
      <c r="D3699" s="32"/>
    </row>
    <row r="3700" spans="2:4" ht="15.75">
      <c r="B3700" s="13"/>
      <c r="C3700" s="31"/>
      <c r="D3700" s="32"/>
    </row>
    <row r="3701" spans="2:4" ht="15.75">
      <c r="B3701" s="13"/>
      <c r="C3701" s="31"/>
      <c r="D3701" s="32"/>
    </row>
    <row r="3702" spans="2:4" ht="15.75">
      <c r="B3702" s="13"/>
      <c r="C3702" s="31"/>
      <c r="D3702" s="32"/>
    </row>
    <row r="3703" spans="2:4" ht="15.75">
      <c r="B3703" s="13"/>
      <c r="C3703" s="31"/>
      <c r="D3703" s="32"/>
    </row>
    <row r="3704" spans="2:4" ht="15.75">
      <c r="B3704" s="13"/>
      <c r="C3704" s="31"/>
      <c r="D3704" s="32"/>
    </row>
    <row r="3705" spans="2:4" ht="15.75">
      <c r="B3705" s="13"/>
      <c r="C3705" s="31"/>
      <c r="D3705" s="32"/>
    </row>
    <row r="3706" spans="2:4" ht="15.75">
      <c r="B3706" s="13"/>
      <c r="C3706" s="31"/>
      <c r="D3706" s="32"/>
    </row>
    <row r="3707" spans="2:4" ht="15.75">
      <c r="B3707" s="13"/>
      <c r="C3707" s="31"/>
      <c r="D3707" s="32"/>
    </row>
    <row r="3708" spans="2:4" ht="15.75">
      <c r="B3708" s="13"/>
      <c r="C3708" s="31"/>
      <c r="D3708" s="32"/>
    </row>
    <row r="3709" spans="2:4" ht="15.75">
      <c r="B3709" s="13"/>
      <c r="C3709" s="31"/>
      <c r="D3709" s="32"/>
    </row>
    <row r="3710" spans="2:4" ht="15.75">
      <c r="B3710" s="13"/>
      <c r="C3710" s="31"/>
      <c r="D3710" s="32"/>
    </row>
    <row r="3711" spans="2:4" ht="15.75">
      <c r="B3711" s="13"/>
      <c r="C3711" s="31"/>
      <c r="D3711" s="32"/>
    </row>
    <row r="3712" spans="2:4" ht="15.75">
      <c r="B3712" s="13"/>
      <c r="C3712" s="31"/>
      <c r="D3712" s="32"/>
    </row>
    <row r="3713" spans="2:4" ht="15.75">
      <c r="B3713" s="13"/>
      <c r="C3713" s="31"/>
      <c r="D3713" s="32"/>
    </row>
    <row r="3714" spans="2:4" ht="15.75">
      <c r="B3714" s="13"/>
      <c r="C3714" s="31"/>
      <c r="D3714" s="32"/>
    </row>
    <row r="3715" spans="2:4" ht="15.75">
      <c r="B3715" s="13"/>
      <c r="C3715" s="31"/>
      <c r="D3715" s="32"/>
    </row>
    <row r="3716" spans="2:4" ht="15.75">
      <c r="B3716" s="13"/>
      <c r="C3716" s="31"/>
      <c r="D3716" s="32"/>
    </row>
    <row r="3717" spans="2:4" ht="15.75">
      <c r="B3717" s="13"/>
      <c r="C3717" s="31"/>
      <c r="D3717" s="32"/>
    </row>
    <row r="3718" spans="2:4" ht="15.75">
      <c r="B3718" s="13"/>
      <c r="C3718" s="31"/>
      <c r="D3718" s="32"/>
    </row>
    <row r="3719" spans="2:4" ht="15.75">
      <c r="B3719" s="13"/>
      <c r="C3719" s="31"/>
      <c r="D3719" s="32"/>
    </row>
    <row r="3720" spans="2:4" ht="15.75">
      <c r="B3720" s="13"/>
      <c r="C3720" s="31"/>
      <c r="D3720" s="32"/>
    </row>
    <row r="3721" spans="2:4" ht="15.75">
      <c r="B3721" s="13"/>
      <c r="C3721" s="31"/>
      <c r="D3721" s="32"/>
    </row>
    <row r="3722" spans="2:4" ht="15.75">
      <c r="B3722" s="13"/>
      <c r="C3722" s="31"/>
      <c r="D3722" s="32"/>
    </row>
    <row r="3723" spans="2:4" ht="15.75">
      <c r="B3723" s="13"/>
      <c r="C3723" s="31"/>
      <c r="D3723" s="32"/>
    </row>
    <row r="3724" spans="2:4" ht="15.75">
      <c r="B3724" s="13"/>
      <c r="C3724" s="31"/>
      <c r="D3724" s="32"/>
    </row>
    <row r="3725" spans="2:4" ht="15.75">
      <c r="B3725" s="13"/>
      <c r="C3725" s="31"/>
      <c r="D3725" s="32"/>
    </row>
    <row r="3726" spans="2:4" ht="15.75">
      <c r="B3726" s="13"/>
      <c r="C3726" s="31"/>
      <c r="D3726" s="32"/>
    </row>
    <row r="3727" spans="2:4" ht="15.75">
      <c r="B3727" s="13"/>
      <c r="C3727" s="31"/>
      <c r="D3727" s="32"/>
    </row>
    <row r="3728" spans="2:4" ht="15.75">
      <c r="B3728" s="13"/>
      <c r="C3728" s="31"/>
      <c r="D3728" s="32"/>
    </row>
    <row r="3729" spans="2:4" ht="15.75">
      <c r="B3729" s="13"/>
      <c r="C3729" s="31"/>
      <c r="D3729" s="32"/>
    </row>
    <row r="3730" spans="2:4" ht="15.75">
      <c r="B3730" s="13"/>
      <c r="C3730" s="31"/>
      <c r="D3730" s="32"/>
    </row>
    <row r="3731" spans="2:4" ht="15.75">
      <c r="B3731" s="13"/>
      <c r="C3731" s="31"/>
      <c r="D3731" s="32"/>
    </row>
    <row r="3732" spans="2:4" ht="15.75">
      <c r="B3732" s="13"/>
      <c r="C3732" s="31"/>
      <c r="D3732" s="32"/>
    </row>
    <row r="3733" spans="2:4" ht="15.75">
      <c r="B3733" s="13"/>
      <c r="C3733" s="31"/>
      <c r="D3733" s="32"/>
    </row>
    <row r="3734" spans="2:4" ht="15.75">
      <c r="B3734" s="13"/>
      <c r="C3734" s="31"/>
      <c r="D3734" s="32"/>
    </row>
    <row r="3735" spans="2:4" ht="15.75">
      <c r="B3735" s="13"/>
      <c r="C3735" s="31"/>
      <c r="D3735" s="32"/>
    </row>
    <row r="3736" spans="2:4" ht="15.75">
      <c r="B3736" s="13"/>
      <c r="C3736" s="31"/>
      <c r="D3736" s="32"/>
    </row>
    <row r="3737" spans="2:4" ht="15.75">
      <c r="B3737" s="13"/>
      <c r="C3737" s="31"/>
      <c r="D3737" s="32"/>
    </row>
    <row r="3738" spans="2:4" ht="15.75">
      <c r="B3738" s="13"/>
      <c r="C3738" s="31"/>
      <c r="D3738" s="32"/>
    </row>
    <row r="3739" spans="2:4" ht="15.75">
      <c r="B3739" s="13"/>
      <c r="C3739" s="31"/>
      <c r="D3739" s="32"/>
    </row>
    <row r="3740" spans="2:4" ht="15.75">
      <c r="B3740" s="13"/>
      <c r="C3740" s="31"/>
      <c r="D3740" s="32"/>
    </row>
    <row r="3741" spans="2:4" ht="15.75">
      <c r="B3741" s="13"/>
      <c r="C3741" s="31"/>
      <c r="D3741" s="32"/>
    </row>
    <row r="3742" spans="2:4" ht="15.75">
      <c r="B3742" s="13"/>
      <c r="C3742" s="31"/>
      <c r="D3742" s="32"/>
    </row>
    <row r="3743" spans="2:4" ht="15.75">
      <c r="B3743" s="13"/>
      <c r="C3743" s="31"/>
      <c r="D3743" s="32"/>
    </row>
    <row r="3744" spans="2:4" ht="15.75">
      <c r="B3744" s="13"/>
      <c r="C3744" s="31"/>
      <c r="D3744" s="32"/>
    </row>
    <row r="3745" spans="2:4" ht="15.75">
      <c r="B3745" s="13"/>
      <c r="C3745" s="31"/>
      <c r="D3745" s="32"/>
    </row>
    <row r="3746" spans="2:4" ht="15.75">
      <c r="B3746" s="13"/>
      <c r="C3746" s="31"/>
      <c r="D3746" s="32"/>
    </row>
    <row r="3747" spans="2:4" ht="15.75">
      <c r="B3747" s="13"/>
      <c r="C3747" s="31"/>
      <c r="D3747" s="32"/>
    </row>
    <row r="3748" spans="2:4" ht="15.75">
      <c r="B3748" s="13"/>
      <c r="C3748" s="31"/>
      <c r="D3748" s="32"/>
    </row>
    <row r="3749" spans="2:4" ht="15.75">
      <c r="B3749" s="13"/>
      <c r="C3749" s="31"/>
      <c r="D3749" s="32"/>
    </row>
    <row r="3750" spans="2:4" ht="15.75">
      <c r="B3750" s="13"/>
      <c r="C3750" s="31"/>
      <c r="D3750" s="32"/>
    </row>
    <row r="3751" spans="2:4" ht="15.75">
      <c r="B3751" s="13"/>
      <c r="C3751" s="31"/>
      <c r="D3751" s="32"/>
    </row>
    <row r="3752" spans="2:4" ht="15.75">
      <c r="B3752" s="13"/>
      <c r="C3752" s="31"/>
      <c r="D3752" s="32"/>
    </row>
    <row r="3753" spans="2:4" ht="15.75">
      <c r="B3753" s="13"/>
      <c r="C3753" s="31"/>
      <c r="D3753" s="32"/>
    </row>
    <row r="3754" spans="2:4" ht="15.75">
      <c r="B3754" s="13"/>
      <c r="C3754" s="31"/>
      <c r="D3754" s="32"/>
    </row>
    <row r="3755" spans="2:4" ht="15.75">
      <c r="B3755" s="13"/>
      <c r="C3755" s="31"/>
      <c r="D3755" s="32"/>
    </row>
    <row r="3756" spans="2:4" ht="15.75">
      <c r="B3756" s="13"/>
      <c r="C3756" s="31"/>
      <c r="D3756" s="32"/>
    </row>
    <row r="3757" spans="2:4" ht="15.75">
      <c r="B3757" s="13"/>
      <c r="C3757" s="31"/>
      <c r="D3757" s="32"/>
    </row>
    <row r="3758" spans="2:4" ht="15.75">
      <c r="B3758" s="13"/>
      <c r="C3758" s="31"/>
      <c r="D3758" s="32"/>
    </row>
    <row r="3759" spans="2:4" ht="15.75">
      <c r="B3759" s="13"/>
      <c r="C3759" s="31"/>
      <c r="D3759" s="32"/>
    </row>
    <row r="3760" spans="2:4" ht="15.75">
      <c r="B3760" s="13"/>
      <c r="C3760" s="31"/>
      <c r="D3760" s="32"/>
    </row>
    <row r="3761" spans="2:4" ht="15.75">
      <c r="B3761" s="13"/>
      <c r="C3761" s="31"/>
      <c r="D3761" s="32"/>
    </row>
    <row r="3762" spans="2:4" ht="15.75">
      <c r="B3762" s="13"/>
      <c r="C3762" s="31"/>
      <c r="D3762" s="32"/>
    </row>
    <row r="3763" spans="2:4" ht="15.75">
      <c r="B3763" s="13"/>
      <c r="C3763" s="31"/>
      <c r="D3763" s="32"/>
    </row>
    <row r="3764" spans="2:4" ht="15.75">
      <c r="B3764" s="13"/>
      <c r="C3764" s="31"/>
      <c r="D3764" s="32"/>
    </row>
    <row r="3765" spans="2:4" ht="15.75">
      <c r="B3765" s="13"/>
      <c r="C3765" s="31"/>
      <c r="D3765" s="32"/>
    </row>
    <row r="3766" spans="2:4" ht="15.75">
      <c r="B3766" s="13"/>
      <c r="C3766" s="31"/>
      <c r="D3766" s="32"/>
    </row>
    <row r="3767" spans="2:4" ht="15.75">
      <c r="B3767" s="13"/>
      <c r="C3767" s="31"/>
      <c r="D3767" s="32"/>
    </row>
    <row r="3768" spans="2:4" ht="15.75">
      <c r="B3768" s="13"/>
      <c r="C3768" s="31"/>
      <c r="D3768" s="32"/>
    </row>
    <row r="3769" spans="2:4" ht="15.75">
      <c r="B3769" s="13"/>
      <c r="C3769" s="31"/>
      <c r="D3769" s="32"/>
    </row>
    <row r="3770" spans="2:4" ht="15.75">
      <c r="B3770" s="13"/>
      <c r="C3770" s="31"/>
      <c r="D3770" s="32"/>
    </row>
    <row r="3771" spans="2:4" ht="15.75">
      <c r="B3771" s="13"/>
      <c r="C3771" s="31"/>
      <c r="D3771" s="32"/>
    </row>
    <row r="3772" spans="2:4" ht="15.75">
      <c r="B3772" s="13"/>
      <c r="C3772" s="31"/>
      <c r="D3772" s="32"/>
    </row>
    <row r="3773" spans="2:4" ht="15.75">
      <c r="B3773" s="13"/>
      <c r="C3773" s="31"/>
      <c r="D3773" s="32"/>
    </row>
    <row r="3774" spans="2:4" ht="15.75">
      <c r="B3774" s="13"/>
      <c r="C3774" s="31"/>
      <c r="D3774" s="32"/>
    </row>
    <row r="3775" spans="2:4" ht="15.75">
      <c r="B3775" s="13"/>
      <c r="C3775" s="31"/>
      <c r="D3775" s="32"/>
    </row>
    <row r="3776" spans="2:4" ht="15.75">
      <c r="B3776" s="13"/>
      <c r="C3776" s="31"/>
      <c r="D3776" s="32"/>
    </row>
    <row r="3777" spans="2:4" ht="15.75">
      <c r="B3777" s="13"/>
      <c r="C3777" s="31"/>
      <c r="D3777" s="32"/>
    </row>
    <row r="3778" spans="2:4" ht="15.75">
      <c r="B3778" s="13"/>
      <c r="C3778" s="31"/>
      <c r="D3778" s="32"/>
    </row>
    <row r="3779" spans="2:4" ht="15.75">
      <c r="B3779" s="13"/>
      <c r="C3779" s="31"/>
      <c r="D3779" s="32"/>
    </row>
    <row r="3780" spans="2:4" ht="15.75">
      <c r="B3780" s="13"/>
      <c r="C3780" s="31"/>
      <c r="D3780" s="32"/>
    </row>
    <row r="3781" spans="2:4" ht="15.75">
      <c r="B3781" s="13"/>
      <c r="C3781" s="31"/>
      <c r="D3781" s="32"/>
    </row>
    <row r="3782" spans="2:4" ht="15.75">
      <c r="B3782" s="13"/>
      <c r="C3782" s="31"/>
      <c r="D3782" s="32"/>
    </row>
    <row r="3783" spans="2:4" ht="15.75">
      <c r="B3783" s="13"/>
      <c r="C3783" s="31"/>
      <c r="D3783" s="32"/>
    </row>
    <row r="3784" spans="2:4" ht="15.75">
      <c r="B3784" s="13"/>
      <c r="C3784" s="31"/>
      <c r="D3784" s="32"/>
    </row>
    <row r="3785" spans="2:4" ht="15.75">
      <c r="B3785" s="13"/>
      <c r="C3785" s="31"/>
      <c r="D3785" s="32"/>
    </row>
    <row r="3786" spans="2:4" ht="15.75">
      <c r="B3786" s="13"/>
      <c r="C3786" s="31"/>
      <c r="D3786" s="32"/>
    </row>
    <row r="3787" spans="2:4" ht="15.75">
      <c r="B3787" s="13"/>
      <c r="C3787" s="31"/>
      <c r="D3787" s="32"/>
    </row>
    <row r="3788" spans="2:4" ht="15.75">
      <c r="B3788" s="13"/>
      <c r="C3788" s="31"/>
      <c r="D3788" s="32"/>
    </row>
    <row r="3789" spans="2:4" ht="15.75">
      <c r="B3789" s="13"/>
      <c r="C3789" s="31"/>
      <c r="D3789" s="32"/>
    </row>
    <row r="3790" spans="2:4" ht="15.75">
      <c r="B3790" s="13"/>
      <c r="C3790" s="31"/>
      <c r="D3790" s="32"/>
    </row>
    <row r="3791" spans="2:4" ht="15.75">
      <c r="B3791" s="13"/>
      <c r="C3791" s="31"/>
      <c r="D3791" s="32"/>
    </row>
    <row r="3792" spans="2:4" ht="15.75">
      <c r="B3792" s="13"/>
      <c r="C3792" s="31"/>
      <c r="D3792" s="32"/>
    </row>
    <row r="3793" spans="2:4" ht="15.75">
      <c r="B3793" s="13"/>
      <c r="C3793" s="31"/>
      <c r="D3793" s="32"/>
    </row>
    <row r="3794" spans="2:4" ht="15.75">
      <c r="B3794" s="13"/>
      <c r="C3794" s="31"/>
      <c r="D3794" s="32"/>
    </row>
    <row r="3795" spans="2:4" ht="15.75">
      <c r="B3795" s="13"/>
      <c r="C3795" s="31"/>
      <c r="D3795" s="32"/>
    </row>
    <row r="3796" spans="2:4" ht="15.75">
      <c r="B3796" s="13"/>
      <c r="C3796" s="31"/>
      <c r="D3796" s="32"/>
    </row>
    <row r="3797" spans="2:4" ht="15.75">
      <c r="B3797" s="13"/>
      <c r="C3797" s="31"/>
      <c r="D3797" s="32"/>
    </row>
    <row r="3798" spans="2:4" ht="15.75">
      <c r="B3798" s="13"/>
      <c r="C3798" s="31"/>
      <c r="D3798" s="32"/>
    </row>
    <row r="3799" spans="2:4" ht="15.75">
      <c r="B3799" s="13"/>
      <c r="C3799" s="31"/>
      <c r="D3799" s="32"/>
    </row>
    <row r="3800" spans="2:4" ht="15.75">
      <c r="B3800" s="13"/>
      <c r="C3800" s="31"/>
      <c r="D3800" s="32"/>
    </row>
    <row r="3801" spans="2:4" ht="15.75">
      <c r="B3801" s="13"/>
      <c r="C3801" s="31"/>
      <c r="D3801" s="32"/>
    </row>
    <row r="3802" spans="2:4" ht="15.75">
      <c r="B3802" s="13"/>
      <c r="C3802" s="31"/>
      <c r="D3802" s="32"/>
    </row>
    <row r="3803" spans="2:4" ht="15.75">
      <c r="B3803" s="13"/>
      <c r="C3803" s="31"/>
      <c r="D3803" s="32"/>
    </row>
    <row r="3804" spans="2:4" ht="15.75">
      <c r="B3804" s="13"/>
      <c r="C3804" s="31"/>
      <c r="D3804" s="32"/>
    </row>
    <row r="3805" spans="2:4" ht="15.75">
      <c r="B3805" s="13"/>
      <c r="C3805" s="31"/>
      <c r="D3805" s="32"/>
    </row>
    <row r="3806" spans="2:4" ht="15.75">
      <c r="B3806" s="13"/>
      <c r="C3806" s="31"/>
      <c r="D3806" s="32"/>
    </row>
    <row r="3807" spans="2:4" ht="15.75">
      <c r="B3807" s="13"/>
      <c r="C3807" s="31"/>
      <c r="D3807" s="32"/>
    </row>
    <row r="3808" spans="2:4" ht="15.75">
      <c r="B3808" s="13"/>
      <c r="C3808" s="31"/>
      <c r="D3808" s="32"/>
    </row>
    <row r="3809" spans="2:4" ht="15.75">
      <c r="B3809" s="13"/>
      <c r="C3809" s="31"/>
      <c r="D3809" s="32"/>
    </row>
    <row r="3810" spans="2:4" ht="15.75">
      <c r="B3810" s="13"/>
      <c r="C3810" s="31"/>
      <c r="D3810" s="32"/>
    </row>
    <row r="3811" spans="2:4" ht="15.75">
      <c r="B3811" s="13"/>
      <c r="C3811" s="31"/>
      <c r="D3811" s="32"/>
    </row>
    <row r="3812" spans="2:4" ht="15.75">
      <c r="B3812" s="13"/>
      <c r="C3812" s="31"/>
      <c r="D3812" s="32"/>
    </row>
    <row r="3813" spans="2:4" ht="15.75">
      <c r="B3813" s="13"/>
      <c r="C3813" s="31"/>
      <c r="D3813" s="32"/>
    </row>
    <row r="3814" spans="2:4" ht="15.75">
      <c r="B3814" s="13"/>
      <c r="C3814" s="31"/>
      <c r="D3814" s="32"/>
    </row>
    <row r="3815" spans="2:4" ht="15.75">
      <c r="B3815" s="13"/>
      <c r="C3815" s="31"/>
      <c r="D3815" s="32"/>
    </row>
    <row r="3816" spans="2:4" ht="15.75">
      <c r="B3816" s="13"/>
      <c r="C3816" s="31"/>
      <c r="D3816" s="32"/>
    </row>
    <row r="3817" spans="2:4" ht="15.75">
      <c r="B3817" s="13"/>
      <c r="C3817" s="31"/>
      <c r="D3817" s="32"/>
    </row>
    <row r="3818" spans="2:4" ht="15.75">
      <c r="B3818" s="13"/>
      <c r="C3818" s="31"/>
      <c r="D3818" s="32"/>
    </row>
    <row r="3819" spans="2:4" ht="15.75">
      <c r="B3819" s="13"/>
      <c r="C3819" s="31"/>
      <c r="D3819" s="32"/>
    </row>
    <row r="3820" spans="2:4" ht="15.75">
      <c r="B3820" s="13"/>
      <c r="C3820" s="31"/>
      <c r="D3820" s="32"/>
    </row>
    <row r="3821" spans="2:4" ht="15.75">
      <c r="B3821" s="13"/>
      <c r="C3821" s="31"/>
      <c r="D3821" s="32"/>
    </row>
    <row r="3822" spans="2:4" ht="15.75">
      <c r="B3822" s="13"/>
      <c r="C3822" s="31"/>
      <c r="D3822" s="32"/>
    </row>
    <row r="3823" spans="2:4" ht="15.75">
      <c r="B3823" s="13"/>
      <c r="C3823" s="31"/>
      <c r="D3823" s="32"/>
    </row>
    <row r="3824" spans="2:4" ht="15.75">
      <c r="B3824" s="13"/>
      <c r="C3824" s="31"/>
      <c r="D3824" s="32"/>
    </row>
    <row r="3825" spans="2:4" ht="15.75">
      <c r="B3825" s="13"/>
      <c r="C3825" s="31"/>
      <c r="D3825" s="32"/>
    </row>
    <row r="3826" spans="2:4" ht="15.75">
      <c r="B3826" s="13"/>
      <c r="C3826" s="31"/>
      <c r="D3826" s="32"/>
    </row>
    <row r="3827" spans="2:4" ht="15.75">
      <c r="B3827" s="13"/>
      <c r="C3827" s="31"/>
      <c r="D3827" s="32"/>
    </row>
    <row r="3828" spans="2:4" ht="15.75">
      <c r="B3828" s="13"/>
      <c r="C3828" s="31"/>
      <c r="D3828" s="32"/>
    </row>
    <row r="3829" spans="2:4" ht="15.75">
      <c r="B3829" s="13"/>
      <c r="C3829" s="31"/>
      <c r="D3829" s="32"/>
    </row>
    <row r="3830" spans="2:4" ht="15.75">
      <c r="B3830" s="13"/>
      <c r="C3830" s="31"/>
      <c r="D3830" s="32"/>
    </row>
    <row r="3831" spans="2:4" ht="15.75">
      <c r="B3831" s="13"/>
      <c r="C3831" s="31"/>
      <c r="D3831" s="32"/>
    </row>
    <row r="3832" spans="2:4" ht="15.75">
      <c r="B3832" s="13"/>
      <c r="C3832" s="31"/>
      <c r="D3832" s="32"/>
    </row>
    <row r="3833" spans="2:4" ht="15.75">
      <c r="B3833" s="13"/>
      <c r="C3833" s="31"/>
      <c r="D3833" s="32"/>
    </row>
    <row r="3834" spans="2:4" ht="15.75">
      <c r="B3834" s="13"/>
      <c r="C3834" s="31"/>
      <c r="D3834" s="32"/>
    </row>
    <row r="3835" spans="2:4" ht="15.75">
      <c r="B3835" s="13"/>
      <c r="C3835" s="31"/>
      <c r="D3835" s="32"/>
    </row>
    <row r="3836" spans="2:4" ht="15.75">
      <c r="B3836" s="13"/>
      <c r="C3836" s="31"/>
      <c r="D3836" s="32"/>
    </row>
    <row r="3837" spans="2:4" ht="15.75">
      <c r="B3837" s="13"/>
      <c r="C3837" s="31"/>
      <c r="D3837" s="32"/>
    </row>
    <row r="3838" spans="2:4" ht="15.75">
      <c r="B3838" s="13"/>
      <c r="C3838" s="31"/>
      <c r="D3838" s="32"/>
    </row>
    <row r="3839" spans="2:4" ht="15.75">
      <c r="B3839" s="13"/>
      <c r="C3839" s="31"/>
      <c r="D3839" s="32"/>
    </row>
    <row r="3840" spans="2:4" ht="15.75">
      <c r="B3840" s="13"/>
      <c r="C3840" s="31"/>
      <c r="D3840" s="32"/>
    </row>
    <row r="3841" spans="2:4" ht="15.75">
      <c r="B3841" s="13"/>
      <c r="C3841" s="31"/>
      <c r="D3841" s="32"/>
    </row>
    <row r="3842" spans="2:4" ht="15.75">
      <c r="B3842" s="13"/>
      <c r="C3842" s="31"/>
      <c r="D3842" s="32"/>
    </row>
    <row r="3843" spans="2:4" ht="15.75">
      <c r="B3843" s="13"/>
      <c r="C3843" s="31"/>
      <c r="D3843" s="32"/>
    </row>
    <row r="3844" spans="2:4" ht="15.75">
      <c r="B3844" s="13"/>
      <c r="C3844" s="31"/>
      <c r="D3844" s="32"/>
    </row>
    <row r="3845" spans="2:4" ht="15.75">
      <c r="B3845" s="13"/>
      <c r="C3845" s="31"/>
      <c r="D3845" s="32"/>
    </row>
    <row r="3846" spans="2:4" ht="15.75">
      <c r="B3846" s="13"/>
      <c r="C3846" s="31"/>
      <c r="D3846" s="32"/>
    </row>
    <row r="3847" spans="2:4" ht="15.75">
      <c r="B3847" s="13"/>
      <c r="C3847" s="31"/>
      <c r="D3847" s="32"/>
    </row>
    <row r="3848" spans="2:4" ht="15.75">
      <c r="B3848" s="13"/>
      <c r="C3848" s="31"/>
      <c r="D3848" s="32"/>
    </row>
    <row r="3849" spans="2:4" ht="15.75">
      <c r="B3849" s="13"/>
      <c r="C3849" s="31"/>
      <c r="D3849" s="32"/>
    </row>
    <row r="3850" spans="2:4" ht="15.75">
      <c r="B3850" s="13"/>
      <c r="C3850" s="31"/>
      <c r="D3850" s="32"/>
    </row>
    <row r="3851" spans="2:4" ht="15.75">
      <c r="B3851" s="13"/>
      <c r="C3851" s="31"/>
      <c r="D3851" s="32"/>
    </row>
    <row r="3852" spans="2:4" ht="15.75">
      <c r="B3852" s="13"/>
      <c r="C3852" s="31"/>
      <c r="D3852" s="32"/>
    </row>
    <row r="3853" spans="2:4" ht="15.75">
      <c r="B3853" s="13"/>
      <c r="C3853" s="31"/>
      <c r="D3853" s="32"/>
    </row>
    <row r="3854" spans="2:4" ht="15.75">
      <c r="B3854" s="13"/>
      <c r="C3854" s="31"/>
      <c r="D3854" s="32"/>
    </row>
    <row r="3855" spans="2:4" ht="15.75">
      <c r="B3855" s="13"/>
      <c r="C3855" s="31"/>
      <c r="D3855" s="32"/>
    </row>
    <row r="3856" spans="2:4" ht="15.75">
      <c r="B3856" s="13"/>
      <c r="C3856" s="31"/>
      <c r="D3856" s="32"/>
    </row>
    <row r="3857" spans="2:4" ht="15.75">
      <c r="B3857" s="13"/>
      <c r="C3857" s="31"/>
      <c r="D3857" s="32"/>
    </row>
    <row r="3858" spans="2:4" ht="15.75">
      <c r="B3858" s="13"/>
      <c r="C3858" s="31"/>
      <c r="D3858" s="32"/>
    </row>
    <row r="3859" spans="2:4" ht="15.75">
      <c r="B3859" s="13"/>
      <c r="C3859" s="31"/>
      <c r="D3859" s="32"/>
    </row>
    <row r="3860" spans="2:4" ht="15.75">
      <c r="B3860" s="13"/>
      <c r="C3860" s="31"/>
      <c r="D3860" s="32"/>
    </row>
    <row r="3861" spans="2:4" ht="15.75">
      <c r="B3861" s="13"/>
      <c r="C3861" s="31"/>
      <c r="D3861" s="32"/>
    </row>
    <row r="3862" spans="2:4" ht="15.75">
      <c r="B3862" s="13"/>
      <c r="C3862" s="31"/>
      <c r="D3862" s="32"/>
    </row>
    <row r="3863" spans="2:4" ht="15.75">
      <c r="B3863" s="13"/>
      <c r="C3863" s="31"/>
      <c r="D3863" s="32"/>
    </row>
    <row r="3864" spans="2:4" ht="15.75">
      <c r="B3864" s="13"/>
      <c r="C3864" s="31"/>
      <c r="D3864" s="32"/>
    </row>
    <row r="3865" spans="2:4" ht="15.75">
      <c r="B3865" s="13"/>
      <c r="C3865" s="31"/>
      <c r="D3865" s="32"/>
    </row>
    <row r="3866" spans="2:4" ht="15.75">
      <c r="B3866" s="13"/>
      <c r="C3866" s="31"/>
      <c r="D3866" s="32"/>
    </row>
    <row r="3867" spans="2:4" ht="15.75">
      <c r="B3867" s="13"/>
      <c r="C3867" s="31"/>
      <c r="D3867" s="32"/>
    </row>
    <row r="3868" spans="2:4" ht="15.75">
      <c r="B3868" s="13"/>
      <c r="C3868" s="31"/>
      <c r="D3868" s="32"/>
    </row>
    <row r="3869" spans="2:4" ht="15.75">
      <c r="B3869" s="13"/>
      <c r="C3869" s="31"/>
      <c r="D3869" s="32"/>
    </row>
    <row r="3870" spans="2:4" ht="15.75">
      <c r="B3870" s="13"/>
      <c r="C3870" s="31"/>
      <c r="D3870" s="32"/>
    </row>
    <row r="3871" spans="2:4" ht="15.75">
      <c r="B3871" s="13"/>
      <c r="C3871" s="31"/>
      <c r="D3871" s="32"/>
    </row>
    <row r="3872" spans="2:4" ht="15.75">
      <c r="B3872" s="13"/>
      <c r="C3872" s="31"/>
      <c r="D3872" s="32"/>
    </row>
    <row r="3873" spans="2:4" ht="15.75">
      <c r="B3873" s="13"/>
      <c r="C3873" s="31"/>
      <c r="D3873" s="32"/>
    </row>
    <row r="3874" spans="2:4" ht="15.75">
      <c r="B3874" s="13"/>
      <c r="C3874" s="31"/>
      <c r="D3874" s="32"/>
    </row>
    <row r="3875" spans="2:4" ht="15.75">
      <c r="B3875" s="13"/>
      <c r="C3875" s="31"/>
      <c r="D3875" s="32"/>
    </row>
    <row r="3876" spans="2:4" ht="15.75">
      <c r="B3876" s="13"/>
      <c r="C3876" s="31"/>
      <c r="D3876" s="32"/>
    </row>
    <row r="3877" spans="2:4" ht="15.75">
      <c r="B3877" s="13"/>
      <c r="C3877" s="31"/>
      <c r="D3877" s="32"/>
    </row>
    <row r="3878" spans="2:4" ht="15.75">
      <c r="B3878" s="13"/>
      <c r="C3878" s="31"/>
      <c r="D3878" s="32"/>
    </row>
    <row r="3879" spans="2:4" ht="15.75">
      <c r="B3879" s="13"/>
      <c r="C3879" s="31"/>
      <c r="D3879" s="32"/>
    </row>
    <row r="3880" spans="2:4" ht="15.75">
      <c r="B3880" s="13"/>
      <c r="C3880" s="31"/>
      <c r="D3880" s="32"/>
    </row>
    <row r="3881" spans="2:4" ht="15.75">
      <c r="B3881" s="13"/>
      <c r="C3881" s="31"/>
      <c r="D3881" s="32"/>
    </row>
    <row r="3882" spans="2:4" ht="15.75">
      <c r="B3882" s="13"/>
      <c r="C3882" s="31"/>
      <c r="D3882" s="32"/>
    </row>
    <row r="3883" spans="2:4" ht="15.75">
      <c r="B3883" s="13"/>
      <c r="C3883" s="31"/>
      <c r="D3883" s="32"/>
    </row>
    <row r="3884" spans="2:4" ht="15.75">
      <c r="B3884" s="13"/>
      <c r="C3884" s="31"/>
      <c r="D3884" s="32"/>
    </row>
    <row r="3885" spans="2:4" ht="15.75">
      <c r="B3885" s="13"/>
      <c r="C3885" s="31"/>
      <c r="D3885" s="32"/>
    </row>
    <row r="3886" spans="2:4" ht="15.75">
      <c r="B3886" s="13"/>
      <c r="C3886" s="31"/>
      <c r="D3886" s="32"/>
    </row>
    <row r="3887" spans="2:4" ht="15.75">
      <c r="B3887" s="13"/>
      <c r="C3887" s="31"/>
      <c r="D3887" s="32"/>
    </row>
    <row r="3888" spans="2:4" ht="15.75">
      <c r="B3888" s="13"/>
      <c r="C3888" s="31"/>
      <c r="D3888" s="32"/>
    </row>
    <row r="3889" spans="2:4" ht="15.75">
      <c r="B3889" s="13"/>
      <c r="C3889" s="31"/>
      <c r="D3889" s="32"/>
    </row>
    <row r="3890" spans="2:4" ht="15.75">
      <c r="B3890" s="13"/>
      <c r="C3890" s="31"/>
      <c r="D3890" s="32"/>
    </row>
    <row r="3891" spans="2:4" ht="15.75">
      <c r="B3891" s="13"/>
      <c r="C3891" s="31"/>
      <c r="D3891" s="32"/>
    </row>
    <row r="3892" spans="2:4" ht="15.75">
      <c r="B3892" s="13"/>
      <c r="C3892" s="31"/>
      <c r="D3892" s="32"/>
    </row>
    <row r="3893" spans="2:4" ht="15.75">
      <c r="B3893" s="13"/>
      <c r="C3893" s="31"/>
      <c r="D3893" s="32"/>
    </row>
    <row r="3894" spans="2:4" ht="15.75">
      <c r="B3894" s="13"/>
      <c r="C3894" s="31"/>
      <c r="D3894" s="32"/>
    </row>
    <row r="3895" spans="2:4" ht="15.75">
      <c r="B3895" s="13"/>
      <c r="C3895" s="31"/>
      <c r="D3895" s="32"/>
    </row>
    <row r="3896" spans="2:4" ht="15.75">
      <c r="B3896" s="13"/>
      <c r="C3896" s="31"/>
      <c r="D3896" s="32"/>
    </row>
    <row r="3897" spans="2:4" ht="15.75">
      <c r="B3897" s="13"/>
      <c r="C3897" s="31"/>
      <c r="D3897" s="32"/>
    </row>
    <row r="3898" spans="2:4" ht="15.75">
      <c r="B3898" s="13"/>
      <c r="C3898" s="31"/>
      <c r="D3898" s="32"/>
    </row>
    <row r="3899" spans="2:4" ht="15.75">
      <c r="B3899" s="13"/>
      <c r="C3899" s="31"/>
      <c r="D3899" s="32"/>
    </row>
    <row r="3900" spans="2:4" ht="15.75">
      <c r="B3900" s="13"/>
      <c r="C3900" s="31"/>
      <c r="D3900" s="32"/>
    </row>
    <row r="3901" spans="2:4" ht="15.75">
      <c r="B3901" s="13"/>
      <c r="C3901" s="31"/>
      <c r="D3901" s="32"/>
    </row>
    <row r="3902" spans="2:4" ht="15.75">
      <c r="B3902" s="13"/>
      <c r="C3902" s="31"/>
      <c r="D3902" s="32"/>
    </row>
    <row r="3903" spans="2:4" ht="15.75">
      <c r="B3903" s="13"/>
      <c r="C3903" s="31"/>
      <c r="D3903" s="32"/>
    </row>
    <row r="3904" spans="2:4" ht="15.75">
      <c r="B3904" s="13"/>
      <c r="C3904" s="31"/>
      <c r="D3904" s="32"/>
    </row>
    <row r="3905" spans="2:4" ht="15.75">
      <c r="B3905" s="13"/>
      <c r="C3905" s="31"/>
      <c r="D3905" s="32"/>
    </row>
    <row r="3906" spans="2:4" ht="15.75">
      <c r="B3906" s="13"/>
      <c r="C3906" s="31"/>
      <c r="D3906" s="32"/>
    </row>
    <row r="3907" spans="2:4" ht="15.75">
      <c r="B3907" s="13"/>
      <c r="C3907" s="31"/>
      <c r="D3907" s="32"/>
    </row>
    <row r="3908" spans="2:4" ht="15.75">
      <c r="B3908" s="13"/>
      <c r="C3908" s="31"/>
      <c r="D3908" s="32"/>
    </row>
    <row r="3909" spans="2:4" ht="15.75">
      <c r="B3909" s="13"/>
      <c r="C3909" s="31"/>
      <c r="D3909" s="32"/>
    </row>
    <row r="3910" spans="2:4" ht="15.75">
      <c r="B3910" s="13"/>
      <c r="C3910" s="31"/>
      <c r="D3910" s="32"/>
    </row>
    <row r="3911" spans="2:4" ht="15.75">
      <c r="B3911" s="13"/>
      <c r="C3911" s="31"/>
      <c r="D3911" s="32"/>
    </row>
    <row r="3912" spans="2:4" ht="15.75">
      <c r="B3912" s="13"/>
      <c r="C3912" s="31"/>
      <c r="D3912" s="32"/>
    </row>
    <row r="3913" spans="2:4" ht="15.75">
      <c r="B3913" s="13"/>
      <c r="C3913" s="31"/>
      <c r="D3913" s="32"/>
    </row>
    <row r="3914" spans="2:4" ht="15.75">
      <c r="B3914" s="13"/>
      <c r="C3914" s="31"/>
      <c r="D3914" s="32"/>
    </row>
    <row r="3915" spans="2:4" ht="15.75">
      <c r="B3915" s="13"/>
      <c r="C3915" s="31"/>
      <c r="D3915" s="32"/>
    </row>
    <row r="3916" spans="2:4" ht="15.75">
      <c r="B3916" s="13"/>
      <c r="C3916" s="31"/>
      <c r="D3916" s="32"/>
    </row>
    <row r="3917" spans="2:4" ht="15.75">
      <c r="B3917" s="13"/>
      <c r="C3917" s="31"/>
      <c r="D3917" s="32"/>
    </row>
    <row r="3918" spans="2:4" ht="15.75">
      <c r="B3918" s="13"/>
      <c r="C3918" s="31"/>
      <c r="D3918" s="32"/>
    </row>
    <row r="3919" spans="2:4" ht="15.75">
      <c r="B3919" s="13"/>
      <c r="C3919" s="31"/>
      <c r="D3919" s="32"/>
    </row>
    <row r="3920" spans="2:4" ht="15.75">
      <c r="B3920" s="13"/>
      <c r="C3920" s="31"/>
      <c r="D3920" s="32"/>
    </row>
    <row r="3921" spans="2:4" ht="15.75">
      <c r="B3921" s="13"/>
      <c r="C3921" s="31"/>
      <c r="D3921" s="32"/>
    </row>
    <row r="3922" spans="2:4" ht="15.75">
      <c r="B3922" s="13"/>
      <c r="C3922" s="31"/>
      <c r="D3922" s="32"/>
    </row>
    <row r="3923" spans="2:4" ht="15.75">
      <c r="B3923" s="13"/>
      <c r="C3923" s="31"/>
      <c r="D3923" s="32"/>
    </row>
    <row r="3924" spans="2:4" ht="15.75">
      <c r="B3924" s="13"/>
      <c r="C3924" s="31"/>
      <c r="D3924" s="32"/>
    </row>
    <row r="3925" spans="2:4" ht="15.75">
      <c r="B3925" s="13"/>
      <c r="C3925" s="31"/>
      <c r="D3925" s="32"/>
    </row>
    <row r="3926" spans="2:4" ht="15.75">
      <c r="B3926" s="13"/>
      <c r="C3926" s="31"/>
      <c r="D3926" s="32"/>
    </row>
    <row r="3927" spans="2:4" ht="15.75">
      <c r="B3927" s="13"/>
      <c r="C3927" s="31"/>
      <c r="D3927" s="32"/>
    </row>
    <row r="3928" spans="2:4" ht="15.75">
      <c r="B3928" s="13"/>
      <c r="C3928" s="31"/>
      <c r="D3928" s="32"/>
    </row>
    <row r="3929" spans="2:4" ht="15.75">
      <c r="B3929" s="13"/>
      <c r="C3929" s="31"/>
      <c r="D3929" s="32"/>
    </row>
    <row r="3930" spans="2:4" ht="15.75">
      <c r="B3930" s="13"/>
      <c r="C3930" s="31"/>
      <c r="D3930" s="32"/>
    </row>
    <row r="3931" spans="2:4" ht="15.75">
      <c r="B3931" s="13"/>
      <c r="C3931" s="31"/>
      <c r="D3931" s="32"/>
    </row>
    <row r="3932" spans="2:4" ht="15.75">
      <c r="B3932" s="13"/>
      <c r="C3932" s="31"/>
      <c r="D3932" s="32"/>
    </row>
    <row r="3933" spans="2:4" ht="15.75">
      <c r="B3933" s="13"/>
      <c r="C3933" s="31"/>
      <c r="D3933" s="32"/>
    </row>
    <row r="3934" spans="2:4" ht="15.75">
      <c r="B3934" s="13"/>
      <c r="C3934" s="31"/>
      <c r="D3934" s="32"/>
    </row>
    <row r="3935" spans="2:4" ht="15.75">
      <c r="B3935" s="13"/>
      <c r="C3935" s="31"/>
      <c r="D3935" s="32"/>
    </row>
    <row r="3936" spans="2:4" ht="15.75">
      <c r="B3936" s="13"/>
      <c r="C3936" s="31"/>
      <c r="D3936" s="32"/>
    </row>
    <row r="3937" spans="2:4" ht="15.75">
      <c r="B3937" s="13"/>
      <c r="C3937" s="31"/>
      <c r="D3937" s="32"/>
    </row>
    <row r="3938" spans="2:4" ht="15.75">
      <c r="B3938" s="13"/>
      <c r="C3938" s="31"/>
      <c r="D3938" s="32"/>
    </row>
    <row r="3939" spans="2:4" ht="15.75">
      <c r="B3939" s="13"/>
      <c r="C3939" s="31"/>
      <c r="D3939" s="32"/>
    </row>
    <row r="3940" spans="2:4" ht="15.75">
      <c r="B3940" s="13"/>
      <c r="C3940" s="31"/>
      <c r="D3940" s="32"/>
    </row>
    <row r="3941" spans="2:4" ht="15.75">
      <c r="B3941" s="13"/>
      <c r="C3941" s="31"/>
      <c r="D3941" s="32"/>
    </row>
    <row r="3942" spans="2:4" ht="15.75">
      <c r="B3942" s="13"/>
      <c r="C3942" s="31"/>
      <c r="D3942" s="32"/>
    </row>
    <row r="3943" spans="2:4" ht="15.75">
      <c r="B3943" s="13"/>
      <c r="C3943" s="31"/>
      <c r="D3943" s="32"/>
    </row>
    <row r="3944" spans="2:4" ht="15.75">
      <c r="B3944" s="13"/>
      <c r="C3944" s="31"/>
      <c r="D3944" s="32"/>
    </row>
    <row r="3945" spans="2:4" ht="15.75">
      <c r="B3945" s="13"/>
      <c r="C3945" s="31"/>
      <c r="D3945" s="32"/>
    </row>
    <row r="3946" spans="2:4" ht="15.75">
      <c r="B3946" s="13"/>
      <c r="C3946" s="31"/>
      <c r="D3946" s="32"/>
    </row>
    <row r="3947" spans="2:4" ht="15.75">
      <c r="B3947" s="13"/>
      <c r="C3947" s="31"/>
      <c r="D3947" s="32"/>
    </row>
    <row r="3948" spans="2:4" ht="15.75">
      <c r="B3948" s="13"/>
      <c r="C3948" s="31"/>
      <c r="D3948" s="32"/>
    </row>
    <row r="3949" spans="2:4" ht="15.75">
      <c r="B3949" s="13"/>
      <c r="C3949" s="31"/>
      <c r="D3949" s="32"/>
    </row>
    <row r="3950" spans="2:4" ht="15.75">
      <c r="B3950" s="13"/>
      <c r="C3950" s="31"/>
      <c r="D3950" s="32"/>
    </row>
    <row r="3951" spans="2:4" ht="15.75">
      <c r="B3951" s="13"/>
      <c r="C3951" s="31"/>
      <c r="D3951" s="32"/>
    </row>
    <row r="3952" spans="2:4" ht="15.75">
      <c r="B3952" s="13"/>
      <c r="C3952" s="31"/>
      <c r="D3952" s="32"/>
    </row>
    <row r="3953" spans="2:4" ht="15.75">
      <c r="B3953" s="13"/>
      <c r="C3953" s="31"/>
      <c r="D3953" s="32"/>
    </row>
    <row r="3954" spans="2:4" ht="15.75">
      <c r="B3954" s="13"/>
      <c r="C3954" s="31"/>
      <c r="D3954" s="32"/>
    </row>
    <row r="3955" spans="2:4" ht="15.75">
      <c r="B3955" s="13"/>
      <c r="C3955" s="31"/>
      <c r="D3955" s="32"/>
    </row>
    <row r="3956" spans="2:4" ht="15.75">
      <c r="B3956" s="13"/>
      <c r="C3956" s="31"/>
      <c r="D3956" s="32"/>
    </row>
    <row r="3957" spans="2:4" ht="15.75">
      <c r="B3957" s="13"/>
      <c r="C3957" s="31"/>
      <c r="D3957" s="32"/>
    </row>
    <row r="3958" spans="2:4" ht="15.75">
      <c r="B3958" s="13"/>
      <c r="C3958" s="31"/>
      <c r="D3958" s="32"/>
    </row>
    <row r="3959" spans="2:4" ht="15.75">
      <c r="B3959" s="13"/>
      <c r="C3959" s="31"/>
      <c r="D3959" s="32"/>
    </row>
    <row r="3960" spans="2:4" ht="15.75">
      <c r="B3960" s="13"/>
      <c r="C3960" s="31"/>
      <c r="D3960" s="32"/>
    </row>
    <row r="3961" spans="2:4" ht="15.75">
      <c r="B3961" s="13"/>
      <c r="C3961" s="31"/>
      <c r="D3961" s="32"/>
    </row>
    <row r="3962" spans="2:4" ht="15.75">
      <c r="B3962" s="13"/>
      <c r="C3962" s="31"/>
      <c r="D3962" s="32"/>
    </row>
    <row r="3963" spans="2:4" ht="15.75">
      <c r="B3963" s="13"/>
      <c r="C3963" s="31"/>
      <c r="D3963" s="32"/>
    </row>
    <row r="3964" spans="2:4" ht="15.75">
      <c r="B3964" s="13"/>
      <c r="C3964" s="31"/>
      <c r="D3964" s="32"/>
    </row>
    <row r="3965" spans="2:4" ht="15.75">
      <c r="B3965" s="13"/>
      <c r="C3965" s="31"/>
      <c r="D3965" s="32"/>
    </row>
    <row r="3966" spans="2:4" ht="15.75">
      <c r="B3966" s="13"/>
      <c r="C3966" s="31"/>
      <c r="D3966" s="32"/>
    </row>
    <row r="3967" spans="2:4" ht="15.75">
      <c r="B3967" s="13"/>
      <c r="C3967" s="31"/>
      <c r="D3967" s="32"/>
    </row>
    <row r="3968" spans="2:4" ht="15.75">
      <c r="B3968" s="13"/>
      <c r="C3968" s="31"/>
      <c r="D3968" s="32"/>
    </row>
    <row r="3969" spans="2:4" ht="15.75">
      <c r="B3969" s="13"/>
      <c r="C3969" s="31"/>
      <c r="D3969" s="32"/>
    </row>
    <row r="3970" spans="2:4" ht="15.75">
      <c r="B3970" s="13"/>
      <c r="C3970" s="31"/>
      <c r="D3970" s="32"/>
    </row>
    <row r="3971" spans="2:4" ht="15.75">
      <c r="B3971" s="13"/>
      <c r="C3971" s="31"/>
      <c r="D3971" s="32"/>
    </row>
    <row r="3972" spans="2:4" ht="15.75">
      <c r="B3972" s="13"/>
      <c r="C3972" s="31"/>
      <c r="D3972" s="32"/>
    </row>
    <row r="3973" spans="2:4" ht="15.75">
      <c r="B3973" s="13"/>
      <c r="C3973" s="31"/>
      <c r="D3973" s="32"/>
    </row>
    <row r="3974" spans="2:4" ht="15.75">
      <c r="B3974" s="13"/>
      <c r="C3974" s="31"/>
      <c r="D3974" s="32"/>
    </row>
    <row r="3975" spans="2:4" ht="15.75">
      <c r="B3975" s="13"/>
      <c r="C3975" s="31"/>
      <c r="D3975" s="32"/>
    </row>
    <row r="3976" spans="2:4" ht="15.75">
      <c r="B3976" s="13"/>
      <c r="C3976" s="31"/>
      <c r="D3976" s="32"/>
    </row>
    <row r="3977" spans="2:4" ht="15.75">
      <c r="B3977" s="13"/>
      <c r="C3977" s="31"/>
      <c r="D3977" s="32"/>
    </row>
    <row r="3978" spans="2:4" ht="15.75">
      <c r="B3978" s="13"/>
      <c r="C3978" s="31"/>
      <c r="D3978" s="32"/>
    </row>
    <row r="3979" spans="2:4" ht="15.75">
      <c r="B3979" s="13"/>
      <c r="C3979" s="31"/>
      <c r="D3979" s="32"/>
    </row>
    <row r="3980" spans="2:4" ht="15.75">
      <c r="B3980" s="13"/>
      <c r="C3980" s="31"/>
      <c r="D3980" s="32"/>
    </row>
    <row r="3981" spans="2:4" ht="15.75">
      <c r="B3981" s="13"/>
      <c r="C3981" s="31"/>
      <c r="D3981" s="32"/>
    </row>
    <row r="3982" spans="2:4" ht="15.75">
      <c r="B3982" s="13"/>
      <c r="C3982" s="31"/>
      <c r="D3982" s="32"/>
    </row>
    <row r="3983" spans="2:4" ht="15.75">
      <c r="B3983" s="13"/>
      <c r="C3983" s="31"/>
      <c r="D3983" s="32"/>
    </row>
    <row r="3984" spans="2:4" ht="15.75">
      <c r="B3984" s="13"/>
      <c r="C3984" s="31"/>
      <c r="D3984" s="32"/>
    </row>
    <row r="3985" spans="2:4" ht="15.75">
      <c r="B3985" s="13"/>
      <c r="C3985" s="31"/>
      <c r="D3985" s="32"/>
    </row>
    <row r="3986" spans="2:4" ht="15.75">
      <c r="B3986" s="13"/>
      <c r="C3986" s="31"/>
      <c r="D3986" s="32"/>
    </row>
    <row r="3987" spans="2:4" ht="15.75">
      <c r="B3987" s="13"/>
      <c r="C3987" s="31"/>
      <c r="D3987" s="32"/>
    </row>
    <row r="3988" spans="2:4" ht="15.75">
      <c r="B3988" s="13"/>
      <c r="C3988" s="31"/>
      <c r="D3988" s="32"/>
    </row>
    <row r="3989" spans="2:4" ht="15.75">
      <c r="B3989" s="13"/>
      <c r="C3989" s="31"/>
      <c r="D3989" s="32"/>
    </row>
    <row r="3990" spans="2:4" ht="15.75">
      <c r="B3990" s="13"/>
      <c r="C3990" s="31"/>
      <c r="D3990" s="32"/>
    </row>
    <row r="3991" spans="2:4" ht="15.75">
      <c r="B3991" s="13"/>
      <c r="C3991" s="31"/>
      <c r="D3991" s="32"/>
    </row>
    <row r="3992" spans="2:4" ht="15.75">
      <c r="B3992" s="13"/>
      <c r="C3992" s="31"/>
      <c r="D3992" s="32"/>
    </row>
    <row r="3993" spans="2:4" ht="15.75">
      <c r="B3993" s="13"/>
      <c r="C3993" s="31"/>
      <c r="D3993" s="32"/>
    </row>
    <row r="3994" spans="2:4" ht="15.75">
      <c r="B3994" s="13"/>
      <c r="C3994" s="31"/>
      <c r="D3994" s="32"/>
    </row>
    <row r="3995" spans="2:4" ht="15.75">
      <c r="B3995" s="13"/>
      <c r="C3995" s="31"/>
      <c r="D3995" s="32"/>
    </row>
    <row r="3996" spans="2:4" ht="15.75">
      <c r="B3996" s="13"/>
      <c r="C3996" s="31"/>
      <c r="D3996" s="32"/>
    </row>
    <row r="3997" spans="2:4" ht="15.75">
      <c r="B3997" s="13"/>
      <c r="C3997" s="31"/>
      <c r="D3997" s="32"/>
    </row>
    <row r="3998" spans="2:4" ht="15.75">
      <c r="B3998" s="13"/>
      <c r="C3998" s="31"/>
      <c r="D3998" s="32"/>
    </row>
    <row r="3999" spans="2:4" ht="15.75">
      <c r="B3999" s="13"/>
      <c r="C3999" s="31"/>
      <c r="D3999" s="32"/>
    </row>
    <row r="4000" spans="2:4" ht="15.75">
      <c r="B4000" s="13"/>
      <c r="C4000" s="31"/>
      <c r="D4000" s="32"/>
    </row>
    <row r="4001" spans="2:4" ht="15.75">
      <c r="B4001" s="13"/>
      <c r="C4001" s="31"/>
      <c r="D4001" s="32"/>
    </row>
    <row r="4002" spans="2:4" ht="15.75">
      <c r="B4002" s="13"/>
      <c r="C4002" s="31"/>
      <c r="D4002" s="32"/>
    </row>
    <row r="4003" spans="2:4" ht="15.75">
      <c r="B4003" s="13"/>
      <c r="C4003" s="31"/>
      <c r="D4003" s="32"/>
    </row>
    <row r="4004" spans="2:4" ht="15.75">
      <c r="B4004" s="13"/>
      <c r="C4004" s="31"/>
      <c r="D4004" s="32"/>
    </row>
    <row r="4005" spans="2:4" ht="15.75">
      <c r="B4005" s="13"/>
      <c r="C4005" s="31"/>
      <c r="D4005" s="32"/>
    </row>
    <row r="4006" spans="2:4" ht="15.75">
      <c r="B4006" s="13"/>
      <c r="C4006" s="31"/>
      <c r="D4006" s="32"/>
    </row>
    <row r="4007" spans="2:4" ht="15.75">
      <c r="B4007" s="13"/>
      <c r="C4007" s="31"/>
      <c r="D4007" s="32"/>
    </row>
    <row r="4008" spans="2:4" ht="15.75">
      <c r="B4008" s="13"/>
      <c r="C4008" s="31"/>
      <c r="D4008" s="32"/>
    </row>
    <row r="4009" spans="2:4" ht="15.75">
      <c r="B4009" s="13"/>
      <c r="C4009" s="31"/>
      <c r="D4009" s="32"/>
    </row>
    <row r="4010" spans="2:4" ht="15.75">
      <c r="B4010" s="13"/>
      <c r="C4010" s="31"/>
      <c r="D4010" s="32"/>
    </row>
    <row r="4011" spans="2:4" ht="15.75">
      <c r="B4011" s="13"/>
      <c r="C4011" s="31"/>
      <c r="D4011" s="32"/>
    </row>
    <row r="4012" spans="2:4" ht="15.75">
      <c r="B4012" s="13"/>
      <c r="C4012" s="31"/>
      <c r="D4012" s="32"/>
    </row>
    <row r="4013" spans="2:4" ht="15.75">
      <c r="B4013" s="13"/>
      <c r="C4013" s="31"/>
      <c r="D4013" s="32"/>
    </row>
    <row r="4014" spans="2:4" ht="15.75">
      <c r="B4014" s="13"/>
      <c r="C4014" s="31"/>
      <c r="D4014" s="32"/>
    </row>
    <row r="4015" spans="2:4" ht="15.75">
      <c r="B4015" s="13"/>
      <c r="C4015" s="31"/>
      <c r="D4015" s="32"/>
    </row>
    <row r="4016" spans="2:4" ht="15.75">
      <c r="B4016" s="13"/>
      <c r="C4016" s="31"/>
      <c r="D4016" s="32"/>
    </row>
    <row r="4017" spans="2:4" ht="15.75">
      <c r="B4017" s="13"/>
      <c r="C4017" s="31"/>
      <c r="D4017" s="32"/>
    </row>
    <row r="4018" spans="2:4" ht="15.75">
      <c r="B4018" s="13"/>
      <c r="C4018" s="31"/>
      <c r="D4018" s="32"/>
    </row>
    <row r="4019" spans="2:4" ht="15.75">
      <c r="B4019" s="13"/>
      <c r="C4019" s="31"/>
      <c r="D4019" s="32"/>
    </row>
    <row r="4020" spans="2:4" ht="15.75">
      <c r="B4020" s="13"/>
      <c r="C4020" s="31"/>
      <c r="D4020" s="32"/>
    </row>
    <row r="4021" spans="2:4" ht="15.75">
      <c r="B4021" s="13"/>
      <c r="C4021" s="31"/>
      <c r="D4021" s="32"/>
    </row>
    <row r="4022" spans="2:4" ht="15.75">
      <c r="B4022" s="13"/>
      <c r="C4022" s="31"/>
      <c r="D4022" s="32"/>
    </row>
    <row r="4023" spans="2:4" ht="15.75">
      <c r="B4023" s="13"/>
      <c r="C4023" s="31"/>
      <c r="D4023" s="32"/>
    </row>
    <row r="4024" spans="2:4" ht="15.75">
      <c r="B4024" s="13"/>
      <c r="C4024" s="31"/>
      <c r="D4024" s="32"/>
    </row>
    <row r="4025" spans="2:4" ht="15.75">
      <c r="B4025" s="13"/>
      <c r="C4025" s="31"/>
      <c r="D4025" s="32"/>
    </row>
    <row r="4026" spans="2:4" ht="15.75">
      <c r="B4026" s="13"/>
      <c r="C4026" s="31"/>
      <c r="D4026" s="32"/>
    </row>
    <row r="4027" spans="2:4" ht="15.75">
      <c r="B4027" s="13"/>
      <c r="C4027" s="31"/>
      <c r="D4027" s="32"/>
    </row>
    <row r="4028" spans="2:4" ht="15.75">
      <c r="B4028" s="13"/>
      <c r="C4028" s="31"/>
      <c r="D4028" s="32"/>
    </row>
    <row r="4029" spans="2:4" ht="15.75">
      <c r="B4029" s="13"/>
      <c r="C4029" s="31"/>
      <c r="D4029" s="32"/>
    </row>
    <row r="4030" spans="2:4" ht="15.75">
      <c r="B4030" s="13"/>
      <c r="C4030" s="31"/>
      <c r="D4030" s="32"/>
    </row>
    <row r="4031" spans="2:4" ht="15.75">
      <c r="B4031" s="13"/>
      <c r="C4031" s="31"/>
      <c r="D4031" s="32"/>
    </row>
    <row r="4032" spans="2:4" ht="15.75">
      <c r="B4032" s="13"/>
      <c r="C4032" s="31"/>
      <c r="D4032" s="32"/>
    </row>
    <row r="4033" spans="2:4" ht="15.75">
      <c r="B4033" s="13"/>
      <c r="C4033" s="31"/>
      <c r="D4033" s="32"/>
    </row>
    <row r="4034" spans="2:4" ht="15.75">
      <c r="B4034" s="13"/>
      <c r="C4034" s="31"/>
      <c r="D4034" s="32"/>
    </row>
    <row r="4035" spans="2:4" ht="15.75">
      <c r="B4035" s="13"/>
      <c r="C4035" s="31"/>
      <c r="D4035" s="32"/>
    </row>
    <row r="4036" spans="2:4" ht="15.75">
      <c r="B4036" s="13"/>
      <c r="C4036" s="31"/>
      <c r="D4036" s="32"/>
    </row>
    <row r="4037" spans="2:4" ht="15.75">
      <c r="B4037" s="13"/>
      <c r="C4037" s="31"/>
      <c r="D4037" s="32"/>
    </row>
    <row r="4038" spans="2:4" ht="15.75">
      <c r="B4038" s="13"/>
      <c r="C4038" s="31"/>
      <c r="D4038" s="32"/>
    </row>
    <row r="4039" spans="2:4" ht="15.75">
      <c r="B4039" s="13"/>
      <c r="C4039" s="31"/>
      <c r="D4039" s="32"/>
    </row>
    <row r="4040" spans="2:4" ht="15.75">
      <c r="B4040" s="13"/>
      <c r="C4040" s="31"/>
      <c r="D4040" s="32"/>
    </row>
    <row r="4041" spans="2:4" ht="15.75">
      <c r="B4041" s="13"/>
      <c r="C4041" s="31"/>
      <c r="D4041" s="32"/>
    </row>
    <row r="4042" spans="2:4" ht="15.75">
      <c r="B4042" s="13"/>
      <c r="C4042" s="31"/>
      <c r="D4042" s="32"/>
    </row>
    <row r="4043" spans="2:4" ht="15.75">
      <c r="B4043" s="13"/>
      <c r="C4043" s="31"/>
      <c r="D4043" s="32"/>
    </row>
    <row r="4044" spans="2:4" ht="15.75">
      <c r="B4044" s="13"/>
      <c r="C4044" s="31"/>
      <c r="D4044" s="32"/>
    </row>
    <row r="4045" spans="2:4" ht="15.75">
      <c r="B4045" s="13"/>
      <c r="C4045" s="31"/>
      <c r="D4045" s="32"/>
    </row>
    <row r="4046" spans="2:4" ht="15.75">
      <c r="B4046" s="13"/>
      <c r="C4046" s="31"/>
      <c r="D4046" s="32"/>
    </row>
    <row r="4047" spans="2:4" ht="15.75">
      <c r="B4047" s="13"/>
      <c r="C4047" s="31"/>
      <c r="D4047" s="32"/>
    </row>
    <row r="4048" spans="2:4" ht="15.75">
      <c r="B4048" s="13"/>
      <c r="C4048" s="31"/>
      <c r="D4048" s="32"/>
    </row>
    <row r="4049" spans="2:4" ht="15.75">
      <c r="B4049" s="13"/>
      <c r="C4049" s="31"/>
      <c r="D4049" s="32"/>
    </row>
    <row r="4050" spans="2:4" ht="15.75">
      <c r="B4050" s="13"/>
      <c r="C4050" s="31"/>
      <c r="D4050" s="32"/>
    </row>
    <row r="4051" spans="2:4" ht="15.75">
      <c r="B4051" s="13"/>
      <c r="C4051" s="31"/>
      <c r="D4051" s="32"/>
    </row>
    <row r="4052" spans="2:4" ht="15.75">
      <c r="B4052" s="13"/>
      <c r="C4052" s="31"/>
      <c r="D4052" s="32"/>
    </row>
    <row r="4053" spans="2:4" ht="15.75">
      <c r="B4053" s="13"/>
      <c r="C4053" s="31"/>
      <c r="D4053" s="32"/>
    </row>
    <row r="4054" spans="2:4" ht="15.75">
      <c r="B4054" s="13"/>
      <c r="C4054" s="31"/>
      <c r="D4054" s="32"/>
    </row>
    <row r="4055" spans="2:4" ht="15.75">
      <c r="B4055" s="13"/>
      <c r="C4055" s="31"/>
      <c r="D4055" s="32"/>
    </row>
    <row r="4056" spans="2:4" ht="15.75">
      <c r="B4056" s="13"/>
      <c r="C4056" s="31"/>
      <c r="D4056" s="32"/>
    </row>
    <row r="4057" spans="2:4" ht="15.75">
      <c r="B4057" s="13"/>
      <c r="C4057" s="31"/>
      <c r="D4057" s="32"/>
    </row>
    <row r="4058" spans="2:4" ht="15.75">
      <c r="B4058" s="13"/>
      <c r="C4058" s="31"/>
      <c r="D4058" s="32"/>
    </row>
    <row r="4059" spans="2:4" ht="15.75">
      <c r="B4059" s="13"/>
      <c r="C4059" s="31"/>
      <c r="D4059" s="32"/>
    </row>
    <row r="4060" spans="2:4" ht="15.75">
      <c r="B4060" s="13"/>
      <c r="C4060" s="31"/>
      <c r="D4060" s="32"/>
    </row>
    <row r="4061" spans="2:4" ht="15.75">
      <c r="B4061" s="13"/>
      <c r="C4061" s="31"/>
      <c r="D4061" s="32"/>
    </row>
    <row r="4062" spans="2:4" ht="15.75">
      <c r="B4062" s="13"/>
      <c r="C4062" s="31"/>
      <c r="D4062" s="32"/>
    </row>
    <row r="4063" spans="2:4" ht="15.75">
      <c r="B4063" s="13"/>
      <c r="C4063" s="31"/>
      <c r="D4063" s="32"/>
    </row>
    <row r="4064" spans="2:4" ht="15.75">
      <c r="B4064" s="13"/>
      <c r="C4064" s="31"/>
      <c r="D4064" s="32"/>
    </row>
    <row r="4065" spans="2:4" ht="15.75">
      <c r="B4065" s="13"/>
      <c r="C4065" s="31"/>
      <c r="D4065" s="32"/>
    </row>
    <row r="4066" spans="2:4" ht="15.75">
      <c r="B4066" s="13"/>
      <c r="C4066" s="31"/>
      <c r="D4066" s="32"/>
    </row>
    <row r="4067" spans="2:4" ht="15.75">
      <c r="B4067" s="13"/>
      <c r="C4067" s="31"/>
      <c r="D4067" s="32"/>
    </row>
    <row r="4068" spans="2:4" ht="15.75">
      <c r="B4068" s="13"/>
      <c r="C4068" s="31"/>
      <c r="D4068" s="32"/>
    </row>
    <row r="4069" spans="2:4" ht="15.75">
      <c r="B4069" s="13"/>
      <c r="C4069" s="31"/>
      <c r="D4069" s="32"/>
    </row>
    <row r="4070" spans="2:4" ht="15.75">
      <c r="B4070" s="13"/>
      <c r="C4070" s="31"/>
      <c r="D4070" s="32"/>
    </row>
    <row r="4071" spans="2:4" ht="15.75">
      <c r="B4071" s="13"/>
      <c r="C4071" s="31"/>
      <c r="D4071" s="32"/>
    </row>
    <row r="4072" spans="2:4" ht="15.75">
      <c r="B4072" s="13"/>
      <c r="C4072" s="31"/>
      <c r="D4072" s="32"/>
    </row>
    <row r="4073" spans="2:4" ht="15.75">
      <c r="B4073" s="13"/>
      <c r="C4073" s="31"/>
      <c r="D4073" s="32"/>
    </row>
    <row r="4074" spans="2:4" ht="15.75">
      <c r="B4074" s="13"/>
      <c r="C4074" s="31"/>
      <c r="D4074" s="32"/>
    </row>
    <row r="4075" spans="2:4" ht="15.75">
      <c r="B4075" s="13"/>
      <c r="C4075" s="31"/>
      <c r="D4075" s="32"/>
    </row>
    <row r="4076" spans="2:4" ht="15.75">
      <c r="B4076" s="13"/>
      <c r="C4076" s="31"/>
      <c r="D4076" s="32"/>
    </row>
    <row r="4077" spans="2:4" ht="15.75">
      <c r="B4077" s="13"/>
      <c r="C4077" s="31"/>
      <c r="D4077" s="32"/>
    </row>
    <row r="4078" spans="2:4" ht="15.75">
      <c r="B4078" s="13"/>
      <c r="C4078" s="31"/>
      <c r="D4078" s="32"/>
    </row>
    <row r="4079" spans="2:4" ht="15.75">
      <c r="B4079" s="13"/>
      <c r="C4079" s="31"/>
      <c r="D4079" s="32"/>
    </row>
    <row r="4080" spans="2:4" ht="15.75">
      <c r="B4080" s="13"/>
      <c r="C4080" s="31"/>
      <c r="D4080" s="32"/>
    </row>
    <row r="4081" spans="2:4" ht="15.75">
      <c r="B4081" s="13"/>
      <c r="C4081" s="31"/>
      <c r="D4081" s="32"/>
    </row>
    <row r="4082" spans="2:4" ht="15.75">
      <c r="B4082" s="13"/>
      <c r="C4082" s="31"/>
      <c r="D4082" s="32"/>
    </row>
    <row r="4083" spans="2:4" ht="15.75">
      <c r="B4083" s="13"/>
      <c r="C4083" s="31"/>
      <c r="D4083" s="32"/>
    </row>
    <row r="4084" spans="2:4" ht="15.75">
      <c r="B4084" s="13"/>
      <c r="C4084" s="31"/>
      <c r="D4084" s="32"/>
    </row>
    <row r="4085" spans="2:4" ht="15.75">
      <c r="B4085" s="13"/>
      <c r="C4085" s="31"/>
      <c r="D4085" s="32"/>
    </row>
    <row r="4086" spans="2:4" ht="15.75">
      <c r="B4086" s="13"/>
      <c r="C4086" s="31"/>
      <c r="D4086" s="32"/>
    </row>
    <row r="4087" spans="2:4" ht="15.75">
      <c r="B4087" s="13"/>
      <c r="C4087" s="31"/>
      <c r="D4087" s="32"/>
    </row>
    <row r="4088" spans="2:4" ht="15.75">
      <c r="B4088" s="13"/>
      <c r="C4088" s="31"/>
      <c r="D4088" s="32"/>
    </row>
    <row r="4089" spans="2:4" ht="15.75">
      <c r="B4089" s="13"/>
      <c r="C4089" s="31"/>
      <c r="D4089" s="32"/>
    </row>
    <row r="4090" spans="2:4" ht="15.75">
      <c r="B4090" s="13"/>
      <c r="C4090" s="31"/>
      <c r="D4090" s="32"/>
    </row>
    <row r="4091" spans="2:4" ht="15.75">
      <c r="B4091" s="13"/>
      <c r="C4091" s="31"/>
      <c r="D4091" s="32"/>
    </row>
    <row r="4092" spans="2:4" ht="15.75">
      <c r="B4092" s="13"/>
      <c r="C4092" s="31"/>
      <c r="D4092" s="32"/>
    </row>
    <row r="4093" spans="2:4" ht="15.75">
      <c r="B4093" s="13"/>
      <c r="C4093" s="31"/>
      <c r="D4093" s="32"/>
    </row>
    <row r="4094" spans="2:4" ht="15.75">
      <c r="B4094" s="13"/>
      <c r="C4094" s="31"/>
      <c r="D4094" s="32"/>
    </row>
    <row r="4095" spans="2:4" ht="15.75">
      <c r="B4095" s="13"/>
      <c r="C4095" s="31"/>
      <c r="D4095" s="32"/>
    </row>
    <row r="4096" spans="2:4" ht="15.75">
      <c r="B4096" s="13"/>
      <c r="C4096" s="31"/>
      <c r="D4096" s="32"/>
    </row>
    <row r="4097" spans="2:4" ht="15.75">
      <c r="B4097" s="13"/>
      <c r="C4097" s="31"/>
      <c r="D4097" s="32"/>
    </row>
    <row r="4098" spans="2:4" ht="15.75">
      <c r="B4098" s="13"/>
      <c r="C4098" s="31"/>
      <c r="D4098" s="32"/>
    </row>
    <row r="4099" spans="2:4" ht="15.75">
      <c r="B4099" s="13"/>
      <c r="C4099" s="31"/>
      <c r="D4099" s="32"/>
    </row>
    <row r="4100" spans="2:4" ht="15.75">
      <c r="B4100" s="13"/>
      <c r="C4100" s="31"/>
      <c r="D4100" s="32"/>
    </row>
    <row r="4101" spans="2:4" ht="15.75">
      <c r="B4101" s="13"/>
      <c r="C4101" s="31"/>
      <c r="D4101" s="32"/>
    </row>
    <row r="4102" spans="2:4" ht="15.75">
      <c r="B4102" s="13"/>
      <c r="C4102" s="31"/>
      <c r="D4102" s="32"/>
    </row>
    <row r="4103" spans="2:4" ht="15.75">
      <c r="B4103" s="13"/>
      <c r="C4103" s="31"/>
      <c r="D4103" s="32"/>
    </row>
    <row r="4104" spans="2:4" ht="15.75">
      <c r="B4104" s="13"/>
      <c r="C4104" s="31"/>
      <c r="D4104" s="32"/>
    </row>
    <row r="4105" spans="2:4" ht="15.75">
      <c r="B4105" s="13"/>
      <c r="C4105" s="31"/>
      <c r="D4105" s="32"/>
    </row>
    <row r="4106" spans="2:4" ht="15.75">
      <c r="B4106" s="13"/>
      <c r="C4106" s="31"/>
      <c r="D4106" s="32"/>
    </row>
    <row r="4107" spans="2:4" ht="15.75">
      <c r="B4107" s="13"/>
      <c r="C4107" s="31"/>
      <c r="D4107" s="32"/>
    </row>
    <row r="4108" spans="2:4" ht="15.75">
      <c r="B4108" s="13"/>
      <c r="C4108" s="31"/>
      <c r="D4108" s="32"/>
    </row>
    <row r="4109" spans="2:4" ht="15.75">
      <c r="B4109" s="13"/>
      <c r="C4109" s="31"/>
      <c r="D4109" s="32"/>
    </row>
    <row r="4110" spans="2:4" ht="15.75">
      <c r="B4110" s="13"/>
      <c r="C4110" s="31"/>
      <c r="D4110" s="32"/>
    </row>
    <row r="4111" spans="2:4" ht="15.75">
      <c r="B4111" s="13"/>
      <c r="C4111" s="31"/>
      <c r="D4111" s="32"/>
    </row>
    <row r="4112" spans="2:4" ht="15.75">
      <c r="B4112" s="13"/>
      <c r="C4112" s="31"/>
      <c r="D4112" s="32"/>
    </row>
    <row r="4113" spans="2:4" ht="15.75">
      <c r="B4113" s="13"/>
      <c r="C4113" s="31"/>
      <c r="D4113" s="32"/>
    </row>
    <row r="4114" spans="2:4" ht="15.75">
      <c r="B4114" s="13"/>
      <c r="C4114" s="31"/>
      <c r="D4114" s="32"/>
    </row>
    <row r="4115" spans="2:4" ht="15.75">
      <c r="B4115" s="13"/>
      <c r="C4115" s="31"/>
      <c r="D4115" s="32"/>
    </row>
    <row r="4116" spans="2:4" ht="15.75">
      <c r="B4116" s="13"/>
      <c r="C4116" s="31"/>
      <c r="D4116" s="32"/>
    </row>
    <row r="4117" spans="2:4" ht="15.75">
      <c r="B4117" s="13"/>
      <c r="C4117" s="31"/>
      <c r="D4117" s="32"/>
    </row>
    <row r="4118" spans="2:4" ht="15.75">
      <c r="B4118" s="13"/>
      <c r="C4118" s="31"/>
      <c r="D4118" s="32"/>
    </row>
    <row r="4119" spans="2:4" ht="15.75">
      <c r="B4119" s="13"/>
      <c r="C4119" s="31"/>
      <c r="D4119" s="32"/>
    </row>
    <row r="4120" spans="2:4" ht="15.75">
      <c r="B4120" s="13"/>
      <c r="C4120" s="31"/>
      <c r="D4120" s="32"/>
    </row>
    <row r="4121" spans="2:4" ht="15.75">
      <c r="B4121" s="13"/>
      <c r="C4121" s="31"/>
      <c r="D4121" s="32"/>
    </row>
    <row r="4122" spans="2:4" ht="15.75">
      <c r="B4122" s="13"/>
      <c r="C4122" s="31"/>
      <c r="D4122" s="32"/>
    </row>
    <row r="4123" spans="2:4" ht="15.75">
      <c r="B4123" s="13"/>
      <c r="C4123" s="31"/>
      <c r="D4123" s="32"/>
    </row>
    <row r="4124" spans="2:4" ht="15.75">
      <c r="B4124" s="13"/>
      <c r="C4124" s="31"/>
      <c r="D4124" s="32"/>
    </row>
    <row r="4125" spans="2:4" ht="15.75">
      <c r="B4125" s="13"/>
      <c r="C4125" s="31"/>
      <c r="D4125" s="32"/>
    </row>
    <row r="4126" spans="2:4" ht="15.75">
      <c r="B4126" s="13"/>
      <c r="C4126" s="31"/>
      <c r="D4126" s="32"/>
    </row>
    <row r="4127" spans="2:4" ht="15.75">
      <c r="B4127" s="13"/>
      <c r="C4127" s="31"/>
      <c r="D4127" s="32"/>
    </row>
    <row r="4128" spans="2:4" ht="15.75">
      <c r="B4128" s="13"/>
      <c r="C4128" s="31"/>
      <c r="D4128" s="32"/>
    </row>
    <row r="4129" spans="2:4" ht="15.75">
      <c r="B4129" s="13"/>
      <c r="C4129" s="31"/>
      <c r="D4129" s="32"/>
    </row>
    <row r="4130" spans="2:4" ht="15.75">
      <c r="B4130" s="13"/>
      <c r="C4130" s="31"/>
      <c r="D4130" s="32"/>
    </row>
    <row r="4131" spans="2:4" ht="15.75">
      <c r="B4131" s="13"/>
      <c r="C4131" s="31"/>
      <c r="D4131" s="32"/>
    </row>
    <row r="4132" spans="2:4" ht="15.75">
      <c r="B4132" s="13"/>
      <c r="C4132" s="31"/>
      <c r="D4132" s="32"/>
    </row>
    <row r="4133" spans="2:4" ht="15.75">
      <c r="B4133" s="13"/>
      <c r="C4133" s="31"/>
      <c r="D4133" s="32"/>
    </row>
    <row r="4134" spans="2:4" ht="15.75">
      <c r="B4134" s="13"/>
      <c r="C4134" s="31"/>
      <c r="D4134" s="32"/>
    </row>
    <row r="4135" spans="2:4" ht="15.75">
      <c r="B4135" s="13"/>
      <c r="C4135" s="31"/>
      <c r="D4135" s="32"/>
    </row>
    <row r="4136" spans="2:4" ht="15.75">
      <c r="B4136" s="13"/>
      <c r="C4136" s="31"/>
      <c r="D4136" s="32"/>
    </row>
    <row r="4137" spans="2:4" ht="15.75">
      <c r="B4137" s="13"/>
      <c r="C4137" s="31"/>
      <c r="D4137" s="32"/>
    </row>
    <row r="4138" spans="2:4" ht="15.75">
      <c r="B4138" s="13"/>
      <c r="C4138" s="31"/>
      <c r="D4138" s="32"/>
    </row>
    <row r="4139" spans="2:4" ht="15.75">
      <c r="B4139" s="13"/>
      <c r="C4139" s="31"/>
      <c r="D4139" s="32"/>
    </row>
    <row r="4140" spans="2:4" ht="15.75">
      <c r="B4140" s="13"/>
      <c r="C4140" s="31"/>
      <c r="D4140" s="32"/>
    </row>
    <row r="4141" spans="2:4" ht="15.75">
      <c r="B4141" s="13"/>
      <c r="C4141" s="31"/>
      <c r="D4141" s="32"/>
    </row>
    <row r="4142" spans="2:4" ht="15.75">
      <c r="B4142" s="13"/>
      <c r="C4142" s="31"/>
      <c r="D4142" s="32"/>
    </row>
    <row r="4143" spans="2:4" ht="15.75">
      <c r="B4143" s="13"/>
      <c r="C4143" s="31"/>
      <c r="D4143" s="32"/>
    </row>
    <row r="4144" spans="2:4" ht="15.75">
      <c r="B4144" s="13"/>
      <c r="C4144" s="31"/>
      <c r="D4144" s="32"/>
    </row>
    <row r="4145" spans="2:4" ht="15.75">
      <c r="B4145" s="13"/>
      <c r="C4145" s="31"/>
      <c r="D4145" s="32"/>
    </row>
    <row r="4146" spans="2:4" ht="15.75">
      <c r="B4146" s="13"/>
      <c r="C4146" s="31"/>
      <c r="D4146" s="32"/>
    </row>
    <row r="4147" spans="2:4" ht="15.75">
      <c r="B4147" s="13"/>
      <c r="C4147" s="31"/>
      <c r="D4147" s="32"/>
    </row>
    <row r="4148" spans="2:4" ht="15.75">
      <c r="B4148" s="13"/>
      <c r="C4148" s="31"/>
      <c r="D4148" s="32"/>
    </row>
    <row r="4149" spans="2:4" ht="15.75">
      <c r="B4149" s="13"/>
      <c r="C4149" s="31"/>
      <c r="D4149" s="32"/>
    </row>
    <row r="4150" spans="2:4" ht="15.75">
      <c r="B4150" s="13"/>
      <c r="C4150" s="31"/>
      <c r="D4150" s="32"/>
    </row>
    <row r="4151" spans="2:4" ht="15.75">
      <c r="B4151" s="13"/>
      <c r="C4151" s="31"/>
      <c r="D4151" s="32"/>
    </row>
    <row r="4152" spans="2:4" ht="15.75">
      <c r="B4152" s="13"/>
      <c r="C4152" s="31"/>
      <c r="D4152" s="32"/>
    </row>
    <row r="4153" spans="2:4" ht="15.75">
      <c r="B4153" s="13"/>
      <c r="C4153" s="31"/>
      <c r="D4153" s="32"/>
    </row>
    <row r="4154" spans="2:4" ht="15.75">
      <c r="B4154" s="13"/>
      <c r="C4154" s="31"/>
      <c r="D4154" s="32"/>
    </row>
    <row r="4155" spans="2:4" ht="15.75">
      <c r="B4155" s="13"/>
      <c r="C4155" s="31"/>
      <c r="D4155" s="32"/>
    </row>
    <row r="4156" spans="2:4" ht="15.75">
      <c r="B4156" s="13"/>
      <c r="C4156" s="31"/>
      <c r="D4156" s="32"/>
    </row>
    <row r="4157" spans="2:4" ht="15.75">
      <c r="B4157" s="13"/>
      <c r="C4157" s="31"/>
      <c r="D4157" s="32"/>
    </row>
    <row r="4158" spans="2:4" ht="15.75">
      <c r="B4158" s="13"/>
      <c r="C4158" s="31"/>
      <c r="D4158" s="32"/>
    </row>
    <row r="4159" spans="2:4" ht="15.75">
      <c r="B4159" s="13"/>
      <c r="C4159" s="31"/>
      <c r="D4159" s="32"/>
    </row>
    <row r="4160" spans="2:4" ht="15.75">
      <c r="B4160" s="13"/>
      <c r="C4160" s="31"/>
      <c r="D4160" s="32"/>
    </row>
    <row r="4161" spans="2:4" ht="15.75">
      <c r="B4161" s="13"/>
      <c r="C4161" s="31"/>
      <c r="D4161" s="32"/>
    </row>
    <row r="4162" spans="2:4" ht="15.75">
      <c r="B4162" s="13"/>
      <c r="C4162" s="31"/>
      <c r="D4162" s="32"/>
    </row>
    <row r="4163" spans="2:4" ht="15.75">
      <c r="B4163" s="13"/>
      <c r="C4163" s="31"/>
      <c r="D4163" s="32"/>
    </row>
    <row r="4164" spans="2:4" ht="15.75">
      <c r="B4164" s="13"/>
      <c r="C4164" s="31"/>
      <c r="D4164" s="32"/>
    </row>
    <row r="4165" spans="2:4" ht="15.75">
      <c r="B4165" s="13"/>
      <c r="C4165" s="31"/>
      <c r="D4165" s="32"/>
    </row>
    <row r="4166" spans="2:4" ht="15.75">
      <c r="B4166" s="13"/>
      <c r="C4166" s="31"/>
      <c r="D4166" s="32"/>
    </row>
    <row r="4167" spans="2:4" ht="15.75">
      <c r="B4167" s="13"/>
      <c r="C4167" s="31"/>
      <c r="D4167" s="32"/>
    </row>
    <row r="4168" spans="2:4" ht="15.75">
      <c r="B4168" s="13"/>
      <c r="C4168" s="31"/>
      <c r="D4168" s="32"/>
    </row>
    <row r="4169" spans="2:4" ht="15.75">
      <c r="B4169" s="13"/>
      <c r="C4169" s="31"/>
      <c r="D4169" s="32"/>
    </row>
    <row r="4170" spans="2:4" ht="15.75">
      <c r="B4170" s="13"/>
      <c r="C4170" s="31"/>
      <c r="D4170" s="32"/>
    </row>
    <row r="4171" spans="2:4" ht="15.75">
      <c r="B4171" s="13"/>
      <c r="C4171" s="31"/>
      <c r="D4171" s="32"/>
    </row>
    <row r="4172" spans="2:4" ht="15.75">
      <c r="B4172" s="13"/>
      <c r="C4172" s="31"/>
      <c r="D4172" s="32"/>
    </row>
    <row r="4173" spans="2:4" ht="15.75">
      <c r="B4173" s="13"/>
      <c r="C4173" s="31"/>
      <c r="D4173" s="32"/>
    </row>
    <row r="4174" spans="2:4" ht="15.75">
      <c r="B4174" s="13"/>
      <c r="C4174" s="31"/>
      <c r="D4174" s="32"/>
    </row>
    <row r="4175" spans="2:4" ht="15.75">
      <c r="B4175" s="13"/>
      <c r="C4175" s="31"/>
      <c r="D4175" s="32"/>
    </row>
    <row r="4176" spans="2:4" ht="15.75">
      <c r="B4176" s="13"/>
      <c r="C4176" s="31"/>
      <c r="D4176" s="32"/>
    </row>
    <row r="4177" spans="2:4" ht="15.75">
      <c r="B4177" s="13"/>
      <c r="C4177" s="31"/>
      <c r="D4177" s="32"/>
    </row>
    <row r="4178" spans="2:4" ht="15.75">
      <c r="B4178" s="13"/>
      <c r="C4178" s="31"/>
      <c r="D4178" s="32"/>
    </row>
    <row r="4179" spans="2:4" ht="15.75">
      <c r="B4179" s="13"/>
      <c r="C4179" s="31"/>
      <c r="D4179" s="32"/>
    </row>
    <row r="4180" spans="2:4" ht="15.75">
      <c r="B4180" s="13"/>
      <c r="C4180" s="31"/>
      <c r="D4180" s="32"/>
    </row>
    <row r="4181" spans="2:4" ht="15.75">
      <c r="B4181" s="13"/>
      <c r="C4181" s="31"/>
      <c r="D4181" s="32"/>
    </row>
    <row r="4182" spans="2:4" ht="15.75">
      <c r="B4182" s="13"/>
      <c r="C4182" s="31"/>
      <c r="D4182" s="32"/>
    </row>
    <row r="4183" spans="2:4" ht="15.75">
      <c r="B4183" s="13"/>
      <c r="C4183" s="31"/>
      <c r="D4183" s="32"/>
    </row>
    <row r="4184" spans="2:4" ht="15.75">
      <c r="B4184" s="13"/>
      <c r="C4184" s="31"/>
      <c r="D4184" s="32"/>
    </row>
    <row r="4185" spans="2:4" ht="15.75">
      <c r="B4185" s="13"/>
      <c r="C4185" s="31"/>
      <c r="D4185" s="32"/>
    </row>
    <row r="4186" spans="2:4" ht="15.75">
      <c r="B4186" s="13"/>
      <c r="C4186" s="31"/>
      <c r="D4186" s="32"/>
    </row>
    <row r="4187" spans="2:4" ht="15.75">
      <c r="B4187" s="13"/>
      <c r="C4187" s="31"/>
      <c r="D4187" s="32"/>
    </row>
    <row r="4188" spans="2:4" ht="15.75">
      <c r="B4188" s="13"/>
      <c r="C4188" s="31"/>
      <c r="D4188" s="32"/>
    </row>
    <row r="4189" spans="2:4" ht="15.75">
      <c r="B4189" s="13"/>
      <c r="C4189" s="31"/>
      <c r="D4189" s="32"/>
    </row>
    <row r="4190" spans="2:4" ht="15.75">
      <c r="B4190" s="13"/>
      <c r="C4190" s="31"/>
      <c r="D4190" s="32"/>
    </row>
    <row r="4191" spans="2:4" ht="15.75">
      <c r="B4191" s="13"/>
      <c r="C4191" s="31"/>
      <c r="D4191" s="32"/>
    </row>
    <row r="4192" spans="2:4" ht="15.75">
      <c r="B4192" s="13"/>
      <c r="C4192" s="31"/>
      <c r="D4192" s="32"/>
    </row>
    <row r="4193" spans="2:4" ht="15.75">
      <c r="B4193" s="13"/>
      <c r="C4193" s="31"/>
      <c r="D4193" s="32"/>
    </row>
    <row r="4194" spans="2:4" ht="15.75">
      <c r="B4194" s="13"/>
      <c r="C4194" s="31"/>
      <c r="D4194" s="32"/>
    </row>
    <row r="4195" spans="2:4" ht="15.75">
      <c r="B4195" s="13"/>
      <c r="C4195" s="31"/>
      <c r="D4195" s="32"/>
    </row>
    <row r="4196" spans="2:4" ht="15.75">
      <c r="B4196" s="13"/>
      <c r="C4196" s="31"/>
      <c r="D4196" s="32"/>
    </row>
    <row r="4197" spans="2:4" ht="15.75">
      <c r="B4197" s="13"/>
      <c r="C4197" s="31"/>
      <c r="D4197" s="32"/>
    </row>
    <row r="4198" spans="2:4" ht="15.75">
      <c r="B4198" s="13"/>
      <c r="C4198" s="31"/>
      <c r="D4198" s="32"/>
    </row>
    <row r="4199" spans="2:4" ht="15.75">
      <c r="B4199" s="13"/>
      <c r="C4199" s="31"/>
      <c r="D4199" s="32"/>
    </row>
    <row r="4200" spans="2:4" ht="15.75">
      <c r="B4200" s="13"/>
      <c r="C4200" s="31"/>
      <c r="D4200" s="32"/>
    </row>
    <row r="4201" spans="2:4" ht="15.75">
      <c r="B4201" s="13"/>
      <c r="C4201" s="31"/>
      <c r="D4201" s="32"/>
    </row>
    <row r="4202" spans="2:4" ht="15.75">
      <c r="B4202" s="13"/>
      <c r="C4202" s="31"/>
      <c r="D4202" s="32"/>
    </row>
    <row r="4203" spans="2:4" ht="15.75">
      <c r="B4203" s="13"/>
      <c r="C4203" s="31"/>
      <c r="D4203" s="32"/>
    </row>
    <row r="4204" spans="2:4" ht="15.75">
      <c r="B4204" s="13"/>
      <c r="C4204" s="31"/>
      <c r="D4204" s="32"/>
    </row>
    <row r="4205" spans="2:4" ht="15.75">
      <c r="B4205" s="13"/>
      <c r="C4205" s="31"/>
      <c r="D4205" s="32"/>
    </row>
    <row r="4206" spans="2:4" ht="15.75">
      <c r="B4206" s="13"/>
      <c r="C4206" s="31"/>
      <c r="D4206" s="32"/>
    </row>
    <row r="4207" spans="2:4" ht="15.75">
      <c r="B4207" s="13"/>
      <c r="C4207" s="31"/>
      <c r="D4207" s="32"/>
    </row>
    <row r="4208" spans="2:4" ht="15.75">
      <c r="B4208" s="13"/>
      <c r="C4208" s="31"/>
      <c r="D4208" s="32"/>
    </row>
    <row r="4209" spans="2:4" ht="15.75">
      <c r="B4209" s="13"/>
      <c r="C4209" s="31"/>
      <c r="D4209" s="32"/>
    </row>
    <row r="4210" spans="2:4" ht="15.75">
      <c r="B4210" s="13"/>
      <c r="C4210" s="31"/>
      <c r="D4210" s="32"/>
    </row>
    <row r="4211" spans="2:4" ht="15.75">
      <c r="B4211" s="13"/>
      <c r="C4211" s="31"/>
      <c r="D4211" s="32"/>
    </row>
    <row r="4212" spans="2:4" ht="15.75">
      <c r="B4212" s="13"/>
      <c r="C4212" s="31"/>
      <c r="D4212" s="32"/>
    </row>
    <row r="4213" spans="2:4" ht="15.75">
      <c r="B4213" s="13"/>
      <c r="C4213" s="31"/>
      <c r="D4213" s="32"/>
    </row>
    <row r="4214" spans="2:4" ht="15.75">
      <c r="B4214" s="13"/>
      <c r="C4214" s="31"/>
      <c r="D4214" s="32"/>
    </row>
    <row r="4215" spans="2:4" ht="15.75">
      <c r="B4215" s="13"/>
      <c r="C4215" s="31"/>
      <c r="D4215" s="32"/>
    </row>
    <row r="4216" spans="2:4" ht="15.75">
      <c r="B4216" s="13"/>
      <c r="C4216" s="31"/>
      <c r="D4216" s="32"/>
    </row>
    <row r="4217" spans="2:4" ht="15.75">
      <c r="B4217" s="13"/>
      <c r="C4217" s="31"/>
      <c r="D4217" s="32"/>
    </row>
    <row r="4218" spans="2:4" ht="15.75">
      <c r="B4218" s="13"/>
      <c r="C4218" s="31"/>
      <c r="D4218" s="32"/>
    </row>
    <row r="4219" spans="2:4" ht="15.75">
      <c r="B4219" s="13"/>
      <c r="C4219" s="31"/>
      <c r="D4219" s="32"/>
    </row>
    <row r="4220" spans="2:4" ht="15.75">
      <c r="B4220" s="13"/>
      <c r="C4220" s="31"/>
      <c r="D4220" s="32"/>
    </row>
    <row r="4221" spans="2:4" ht="15.75">
      <c r="B4221" s="13"/>
      <c r="C4221" s="31"/>
      <c r="D4221" s="32"/>
    </row>
    <row r="4222" spans="2:4" ht="15.75">
      <c r="B4222" s="13"/>
      <c r="C4222" s="31"/>
      <c r="D4222" s="32"/>
    </row>
    <row r="4223" spans="2:4" ht="15.75">
      <c r="B4223" s="13"/>
      <c r="C4223" s="31"/>
      <c r="D4223" s="32"/>
    </row>
    <row r="4224" spans="2:4" ht="15.75">
      <c r="B4224" s="13"/>
      <c r="C4224" s="31"/>
      <c r="D4224" s="32"/>
    </row>
    <row r="4225" spans="2:4" ht="15.75">
      <c r="B4225" s="13"/>
      <c r="C4225" s="31"/>
      <c r="D4225" s="32"/>
    </row>
    <row r="4226" spans="2:4" ht="15.75">
      <c r="B4226" s="13"/>
      <c r="C4226" s="31"/>
      <c r="D4226" s="32"/>
    </row>
    <row r="4227" spans="2:4" ht="15.75">
      <c r="B4227" s="13"/>
      <c r="C4227" s="31"/>
      <c r="D4227" s="32"/>
    </row>
    <row r="4228" spans="2:4" ht="15.75">
      <c r="B4228" s="13"/>
      <c r="C4228" s="31"/>
      <c r="D4228" s="32"/>
    </row>
    <row r="4229" spans="2:4" ht="15.75">
      <c r="B4229" s="13"/>
      <c r="C4229" s="31"/>
      <c r="D4229" s="32"/>
    </row>
    <row r="4230" spans="2:4" ht="15.75">
      <c r="B4230" s="13"/>
      <c r="C4230" s="31"/>
      <c r="D4230" s="32"/>
    </row>
    <row r="4231" spans="2:4" ht="15.75">
      <c r="B4231" s="13"/>
      <c r="C4231" s="31"/>
      <c r="D4231" s="32"/>
    </row>
    <row r="4232" spans="2:4" ht="15.75">
      <c r="B4232" s="13"/>
      <c r="C4232" s="31"/>
      <c r="D4232" s="32"/>
    </row>
    <row r="4233" spans="2:4" ht="15.75">
      <c r="B4233" s="13"/>
      <c r="C4233" s="31"/>
      <c r="D4233" s="32"/>
    </row>
    <row r="4234" spans="2:4" ht="15.75">
      <c r="B4234" s="13"/>
      <c r="C4234" s="31"/>
      <c r="D4234" s="32"/>
    </row>
    <row r="4235" spans="2:4" ht="15.75">
      <c r="B4235" s="13"/>
      <c r="C4235" s="31"/>
      <c r="D4235" s="32"/>
    </row>
    <row r="4236" spans="2:4" ht="15.75">
      <c r="B4236" s="13"/>
      <c r="C4236" s="31"/>
      <c r="D4236" s="32"/>
    </row>
    <row r="4237" spans="2:4" ht="15.75">
      <c r="B4237" s="13"/>
      <c r="C4237" s="31"/>
      <c r="D4237" s="32"/>
    </row>
    <row r="4238" spans="2:4" ht="15.75">
      <c r="B4238" s="13"/>
      <c r="C4238" s="31"/>
      <c r="D4238" s="32"/>
    </row>
    <row r="4239" spans="2:4" ht="15.75">
      <c r="B4239" s="13"/>
      <c r="C4239" s="31"/>
      <c r="D4239" s="32"/>
    </row>
    <row r="4240" spans="2:4" ht="15.75">
      <c r="B4240" s="13"/>
      <c r="C4240" s="31"/>
      <c r="D4240" s="32"/>
    </row>
    <row r="4241" spans="2:4" ht="15.75">
      <c r="B4241" s="13"/>
      <c r="C4241" s="31"/>
      <c r="D4241" s="32"/>
    </row>
    <row r="4242" spans="2:4" ht="15.75">
      <c r="B4242" s="13"/>
      <c r="C4242" s="31"/>
      <c r="D4242" s="32"/>
    </row>
    <row r="4243" spans="2:4" ht="15.75">
      <c r="B4243" s="13"/>
      <c r="C4243" s="31"/>
      <c r="D4243" s="32"/>
    </row>
    <row r="4244" spans="2:4" ht="15.75">
      <c r="B4244" s="13"/>
      <c r="C4244" s="31"/>
      <c r="D4244" s="32"/>
    </row>
    <row r="4245" spans="2:4" ht="15.75">
      <c r="B4245" s="13"/>
      <c r="C4245" s="31"/>
      <c r="D4245" s="32"/>
    </row>
    <row r="4246" spans="2:4" ht="15.75">
      <c r="B4246" s="13"/>
      <c r="C4246" s="31"/>
      <c r="D4246" s="32"/>
    </row>
    <row r="4247" spans="2:4" ht="15.75">
      <c r="B4247" s="13"/>
      <c r="C4247" s="31"/>
      <c r="D4247" s="32"/>
    </row>
    <row r="4248" spans="2:4" ht="15.75">
      <c r="B4248" s="13"/>
      <c r="C4248" s="31"/>
      <c r="D4248" s="32"/>
    </row>
    <row r="4249" spans="2:4" ht="15.75">
      <c r="B4249" s="13"/>
      <c r="C4249" s="31"/>
      <c r="D4249" s="32"/>
    </row>
    <row r="4250" spans="2:4" ht="15.75">
      <c r="B4250" s="13"/>
      <c r="C4250" s="31"/>
      <c r="D4250" s="32"/>
    </row>
    <row r="4251" spans="2:4" ht="15.75">
      <c r="B4251" s="13"/>
      <c r="C4251" s="31"/>
      <c r="D4251" s="32"/>
    </row>
    <row r="4252" spans="2:4" ht="15.75">
      <c r="B4252" s="13"/>
      <c r="C4252" s="31"/>
      <c r="D4252" s="32"/>
    </row>
    <row r="4253" spans="2:4" ht="15.75">
      <c r="B4253" s="13"/>
      <c r="C4253" s="31"/>
      <c r="D4253" s="32"/>
    </row>
    <row r="4254" spans="2:4" ht="15.75">
      <c r="B4254" s="13"/>
      <c r="C4254" s="31"/>
      <c r="D4254" s="32"/>
    </row>
    <row r="4255" spans="2:4" ht="15.75">
      <c r="B4255" s="13"/>
      <c r="C4255" s="31"/>
      <c r="D4255" s="32"/>
    </row>
    <row r="4256" spans="2:4" ht="15.75">
      <c r="B4256" s="13"/>
      <c r="C4256" s="31"/>
      <c r="D4256" s="32"/>
    </row>
    <row r="4257" spans="2:4" ht="15.75">
      <c r="B4257" s="13"/>
      <c r="C4257" s="31"/>
      <c r="D4257" s="32"/>
    </row>
    <row r="4258" spans="2:4" ht="15.75">
      <c r="B4258" s="13"/>
      <c r="C4258" s="31"/>
      <c r="D4258" s="32"/>
    </row>
    <row r="4259" spans="2:4" ht="15.75">
      <c r="B4259" s="13"/>
      <c r="C4259" s="31"/>
      <c r="D4259" s="32"/>
    </row>
    <row r="4260" spans="2:4" ht="15.75">
      <c r="B4260" s="13"/>
      <c r="C4260" s="31"/>
      <c r="D4260" s="32"/>
    </row>
    <row r="4261" spans="2:4" ht="15.75">
      <c r="B4261" s="13"/>
      <c r="C4261" s="31"/>
      <c r="D4261" s="32"/>
    </row>
    <row r="4262" spans="2:4" ht="15.75">
      <c r="B4262" s="13"/>
      <c r="C4262" s="31"/>
      <c r="D4262" s="32"/>
    </row>
    <row r="4263" spans="2:4" ht="15.75">
      <c r="B4263" s="13"/>
      <c r="C4263" s="31"/>
      <c r="D4263" s="32"/>
    </row>
    <row r="4264" spans="2:4" ht="15.75">
      <c r="B4264" s="13"/>
      <c r="C4264" s="31"/>
      <c r="D4264" s="32"/>
    </row>
    <row r="4265" spans="2:4" ht="15.75">
      <c r="B4265" s="13"/>
      <c r="C4265" s="31"/>
      <c r="D4265" s="32"/>
    </row>
    <row r="4266" spans="2:4" ht="15.75">
      <c r="B4266" s="13"/>
      <c r="C4266" s="31"/>
      <c r="D4266" s="32"/>
    </row>
    <row r="4267" spans="2:4" ht="15.75">
      <c r="B4267" s="13"/>
      <c r="C4267" s="31"/>
      <c r="D4267" s="32"/>
    </row>
    <row r="4268" spans="2:4" ht="15.75">
      <c r="B4268" s="13"/>
      <c r="C4268" s="31"/>
      <c r="D4268" s="32"/>
    </row>
    <row r="4269" spans="2:4" ht="15.75">
      <c r="B4269" s="13"/>
      <c r="C4269" s="31"/>
      <c r="D4269" s="32"/>
    </row>
    <row r="4270" spans="2:4" ht="15.75">
      <c r="B4270" s="13"/>
      <c r="C4270" s="31"/>
      <c r="D4270" s="32"/>
    </row>
    <row r="4271" spans="2:4" ht="15.75">
      <c r="B4271" s="13"/>
      <c r="C4271" s="31"/>
      <c r="D4271" s="32"/>
    </row>
    <row r="4272" spans="2:4" ht="15.75">
      <c r="B4272" s="13"/>
      <c r="C4272" s="31"/>
      <c r="D4272" s="32"/>
    </row>
    <row r="4273" spans="2:4" ht="15.75">
      <c r="B4273" s="13"/>
      <c r="C4273" s="31"/>
      <c r="D4273" s="32"/>
    </row>
    <row r="4274" spans="2:4" ht="15.75">
      <c r="B4274" s="13"/>
      <c r="C4274" s="31"/>
      <c r="D4274" s="32"/>
    </row>
    <row r="4275" spans="2:4" ht="15.75">
      <c r="B4275" s="13"/>
      <c r="C4275" s="31"/>
      <c r="D4275" s="32"/>
    </row>
    <row r="4276" spans="2:4" ht="15.75">
      <c r="B4276" s="13"/>
      <c r="C4276" s="31"/>
      <c r="D4276" s="32"/>
    </row>
    <row r="4277" spans="2:4" ht="15.75">
      <c r="B4277" s="13"/>
      <c r="C4277" s="31"/>
      <c r="D4277" s="32"/>
    </row>
    <row r="4278" spans="2:4" ht="15.75">
      <c r="B4278" s="13"/>
      <c r="C4278" s="31"/>
      <c r="D4278" s="32"/>
    </row>
    <row r="4279" spans="2:4" ht="15.75">
      <c r="B4279" s="13"/>
      <c r="C4279" s="31"/>
      <c r="D4279" s="32"/>
    </row>
    <row r="4280" spans="2:4" ht="15.75">
      <c r="B4280" s="13"/>
      <c r="C4280" s="31"/>
      <c r="D4280" s="32"/>
    </row>
    <row r="4281" spans="2:4" ht="15.75">
      <c r="B4281" s="13"/>
      <c r="C4281" s="31"/>
      <c r="D4281" s="32"/>
    </row>
    <row r="4282" spans="2:4" ht="15.75">
      <c r="B4282" s="13"/>
      <c r="C4282" s="31"/>
      <c r="D4282" s="32"/>
    </row>
    <row r="4283" spans="2:4" ht="15.75">
      <c r="B4283" s="13"/>
      <c r="C4283" s="31"/>
      <c r="D4283" s="32"/>
    </row>
    <row r="4284" spans="2:4" ht="15.75">
      <c r="B4284" s="13"/>
      <c r="C4284" s="31"/>
      <c r="D4284" s="32"/>
    </row>
    <row r="4285" spans="2:4" ht="15.75">
      <c r="B4285" s="13"/>
      <c r="C4285" s="31"/>
      <c r="D4285" s="32"/>
    </row>
    <row r="4286" spans="2:4" ht="15.75">
      <c r="B4286" s="13"/>
      <c r="C4286" s="31"/>
      <c r="D4286" s="32"/>
    </row>
    <row r="4287" spans="2:4" ht="15.75">
      <c r="B4287" s="13"/>
      <c r="C4287" s="31"/>
      <c r="D4287" s="32"/>
    </row>
    <row r="4288" spans="2:4" ht="15.75">
      <c r="B4288" s="13"/>
      <c r="C4288" s="31"/>
      <c r="D4288" s="32"/>
    </row>
    <row r="4289" spans="2:4" ht="15.75">
      <c r="B4289" s="13"/>
      <c r="C4289" s="31"/>
      <c r="D4289" s="32"/>
    </row>
    <row r="4290" spans="2:4" ht="15.75">
      <c r="B4290" s="13"/>
      <c r="C4290" s="31"/>
      <c r="D4290" s="32"/>
    </row>
    <row r="4291" spans="2:4" ht="15.75">
      <c r="B4291" s="13"/>
      <c r="C4291" s="31"/>
      <c r="D4291" s="32"/>
    </row>
    <row r="4292" spans="2:4" ht="15.75">
      <c r="B4292" s="13"/>
      <c r="C4292" s="31"/>
      <c r="D4292" s="32"/>
    </row>
    <row r="4293" spans="2:4" ht="15.75">
      <c r="B4293" s="13"/>
      <c r="C4293" s="31"/>
      <c r="D4293" s="32"/>
    </row>
    <row r="4294" spans="2:4" ht="15.75">
      <c r="B4294" s="13"/>
      <c r="C4294" s="31"/>
      <c r="D4294" s="32"/>
    </row>
    <row r="4295" spans="2:4" ht="15.75">
      <c r="B4295" s="13"/>
      <c r="C4295" s="31"/>
      <c r="D4295" s="32"/>
    </row>
    <row r="4296" spans="2:4" ht="15.75">
      <c r="B4296" s="13"/>
      <c r="C4296" s="31"/>
      <c r="D4296" s="32"/>
    </row>
    <row r="4297" spans="2:4" ht="15.75">
      <c r="B4297" s="13"/>
      <c r="C4297" s="31"/>
      <c r="D4297" s="32"/>
    </row>
    <row r="4298" spans="2:4" ht="15.75">
      <c r="B4298" s="13"/>
      <c r="C4298" s="31"/>
      <c r="D4298" s="32"/>
    </row>
    <row r="4299" spans="2:4" ht="15.75">
      <c r="B4299" s="13"/>
      <c r="C4299" s="31"/>
      <c r="D4299" s="32"/>
    </row>
    <row r="4300" spans="2:4" ht="15.75">
      <c r="B4300" s="13"/>
      <c r="C4300" s="31"/>
      <c r="D4300" s="32"/>
    </row>
    <row r="4301" spans="2:4" ht="15.75">
      <c r="B4301" s="13"/>
      <c r="C4301" s="31"/>
      <c r="D4301" s="32"/>
    </row>
    <row r="4302" spans="2:4" ht="15.75">
      <c r="B4302" s="13"/>
      <c r="C4302" s="31"/>
      <c r="D4302" s="32"/>
    </row>
    <row r="4303" spans="2:4" ht="15.75">
      <c r="B4303" s="13"/>
      <c r="C4303" s="31"/>
      <c r="D4303" s="32"/>
    </row>
    <row r="4304" spans="2:4" ht="15.75">
      <c r="B4304" s="13"/>
      <c r="C4304" s="31"/>
      <c r="D4304" s="32"/>
    </row>
    <row r="4305" spans="2:4" ht="15.75">
      <c r="B4305" s="13"/>
      <c r="C4305" s="31"/>
      <c r="D4305" s="32"/>
    </row>
    <row r="4306" spans="2:4" ht="15.75">
      <c r="B4306" s="13"/>
      <c r="C4306" s="31"/>
      <c r="D4306" s="32"/>
    </row>
    <row r="4307" spans="2:4" ht="15.75">
      <c r="B4307" s="13"/>
      <c r="C4307" s="31"/>
      <c r="D4307" s="32"/>
    </row>
    <row r="4308" spans="2:4" ht="15.75">
      <c r="B4308" s="13"/>
      <c r="C4308" s="31"/>
      <c r="D4308" s="32"/>
    </row>
    <row r="4309" spans="2:4" ht="15.75">
      <c r="B4309" s="13"/>
      <c r="C4309" s="31"/>
      <c r="D4309" s="32"/>
    </row>
    <row r="4310" spans="2:4" ht="15.75">
      <c r="B4310" s="13"/>
      <c r="C4310" s="31"/>
      <c r="D4310" s="32"/>
    </row>
    <row r="4311" spans="2:4" ht="15.75">
      <c r="B4311" s="13"/>
      <c r="C4311" s="31"/>
      <c r="D4311" s="32"/>
    </row>
    <row r="4312" spans="2:4" ht="15.75">
      <c r="B4312" s="13"/>
      <c r="C4312" s="31"/>
      <c r="D4312" s="32"/>
    </row>
    <row r="4313" spans="2:4" ht="15.75">
      <c r="B4313" s="13"/>
      <c r="C4313" s="31"/>
      <c r="D4313" s="32"/>
    </row>
    <row r="4314" spans="2:4" ht="15.75">
      <c r="B4314" s="13"/>
      <c r="C4314" s="31"/>
      <c r="D4314" s="32"/>
    </row>
    <row r="4315" spans="2:4" ht="15.75">
      <c r="B4315" s="13"/>
      <c r="C4315" s="31"/>
      <c r="D4315" s="32"/>
    </row>
    <row r="4316" spans="2:4" ht="15.75">
      <c r="B4316" s="13"/>
      <c r="C4316" s="31"/>
      <c r="D4316" s="32"/>
    </row>
    <row r="4317" spans="2:4" ht="15.75">
      <c r="B4317" s="13"/>
      <c r="C4317" s="31"/>
      <c r="D4317" s="32"/>
    </row>
    <row r="4318" spans="2:4" ht="15.75">
      <c r="B4318" s="13"/>
      <c r="C4318" s="31"/>
      <c r="D4318" s="32"/>
    </row>
    <row r="4319" spans="2:4" ht="15.75">
      <c r="B4319" s="13"/>
      <c r="C4319" s="31"/>
      <c r="D4319" s="32"/>
    </row>
    <row r="4320" spans="2:4" ht="15.75">
      <c r="B4320" s="13"/>
      <c r="C4320" s="31"/>
      <c r="D4320" s="32"/>
    </row>
    <row r="4321" spans="2:4" ht="15.75">
      <c r="B4321" s="13"/>
      <c r="C4321" s="31"/>
      <c r="D4321" s="32"/>
    </row>
    <row r="4322" spans="2:4" ht="15.75">
      <c r="B4322" s="13"/>
      <c r="C4322" s="31"/>
      <c r="D4322" s="32"/>
    </row>
    <row r="4323" spans="2:4" ht="15.75">
      <c r="B4323" s="13"/>
      <c r="C4323" s="31"/>
      <c r="D4323" s="32"/>
    </row>
    <row r="4324" spans="2:4" ht="15.75">
      <c r="B4324" s="13"/>
      <c r="C4324" s="31"/>
      <c r="D4324" s="32"/>
    </row>
    <row r="4325" spans="2:4" ht="15.75">
      <c r="B4325" s="13"/>
      <c r="C4325" s="31"/>
      <c r="D4325" s="32"/>
    </row>
    <row r="4326" spans="2:4" ht="15.75">
      <c r="B4326" s="13"/>
      <c r="C4326" s="31"/>
      <c r="D4326" s="32"/>
    </row>
    <row r="4327" spans="2:4" ht="15.75">
      <c r="B4327" s="13"/>
      <c r="C4327" s="31"/>
      <c r="D4327" s="32"/>
    </row>
    <row r="4328" spans="2:4" ht="15.75">
      <c r="B4328" s="13"/>
      <c r="C4328" s="31"/>
      <c r="D4328" s="32"/>
    </row>
    <row r="4329" spans="2:4" ht="15.75">
      <c r="B4329" s="13"/>
      <c r="C4329" s="31"/>
      <c r="D4329" s="32"/>
    </row>
    <row r="4330" spans="2:4" ht="15.75">
      <c r="B4330" s="13"/>
      <c r="C4330" s="31"/>
      <c r="D4330" s="32"/>
    </row>
    <row r="4331" spans="2:4" ht="15.75">
      <c r="B4331" s="13"/>
      <c r="C4331" s="31"/>
      <c r="D4331" s="32"/>
    </row>
    <row r="4332" spans="2:4" ht="15.75">
      <c r="B4332" s="13"/>
      <c r="C4332" s="31"/>
      <c r="D4332" s="32"/>
    </row>
    <row r="4333" spans="2:4" ht="15.75">
      <c r="B4333" s="13"/>
      <c r="C4333" s="31"/>
      <c r="D4333" s="32"/>
    </row>
    <row r="4334" spans="2:4" ht="15.75">
      <c r="B4334" s="13"/>
      <c r="C4334" s="31"/>
      <c r="D4334" s="32"/>
    </row>
    <row r="4335" spans="2:4" ht="15.75">
      <c r="B4335" s="13"/>
      <c r="C4335" s="31"/>
      <c r="D4335" s="32"/>
    </row>
    <row r="4336" spans="2:4" ht="15.75">
      <c r="B4336" s="13"/>
      <c r="C4336" s="31"/>
      <c r="D4336" s="32"/>
    </row>
    <row r="4337" spans="2:4" ht="15.75">
      <c r="B4337" s="13"/>
      <c r="C4337" s="31"/>
      <c r="D4337" s="32"/>
    </row>
    <row r="4338" spans="2:4" ht="15.75">
      <c r="B4338" s="13"/>
      <c r="C4338" s="31"/>
      <c r="D4338" s="32"/>
    </row>
    <row r="4339" spans="2:4" ht="15.75">
      <c r="B4339" s="13"/>
      <c r="C4339" s="31"/>
      <c r="D4339" s="32"/>
    </row>
    <row r="4340" spans="2:4" ht="15.75">
      <c r="B4340" s="13"/>
      <c r="C4340" s="31"/>
      <c r="D4340" s="32"/>
    </row>
    <row r="4341" spans="2:4" ht="15.75">
      <c r="B4341" s="13"/>
      <c r="C4341" s="31"/>
      <c r="D4341" s="32"/>
    </row>
    <row r="4342" spans="2:4" ht="15.75">
      <c r="B4342" s="13"/>
      <c r="C4342" s="31"/>
      <c r="D4342" s="32"/>
    </row>
    <row r="4343" spans="2:4" ht="15.75">
      <c r="B4343" s="13"/>
      <c r="C4343" s="31"/>
      <c r="D4343" s="32"/>
    </row>
    <row r="4344" spans="2:4" ht="15.75">
      <c r="B4344" s="13"/>
      <c r="C4344" s="31"/>
      <c r="D4344" s="32"/>
    </row>
    <row r="4345" spans="2:4" ht="15.75">
      <c r="B4345" s="13"/>
      <c r="C4345" s="31"/>
      <c r="D4345" s="32"/>
    </row>
    <row r="4346" spans="2:4" ht="15.75">
      <c r="B4346" s="13"/>
      <c r="C4346" s="31"/>
      <c r="D4346" s="32"/>
    </row>
    <row r="4347" spans="2:4" ht="15.75">
      <c r="B4347" s="13"/>
      <c r="C4347" s="31"/>
      <c r="D4347" s="32"/>
    </row>
    <row r="4348" spans="2:4" ht="15.75">
      <c r="B4348" s="13"/>
      <c r="C4348" s="31"/>
      <c r="D4348" s="32"/>
    </row>
    <row r="4349" spans="2:4" ht="15.75">
      <c r="B4349" s="13"/>
      <c r="C4349" s="31"/>
      <c r="D4349" s="32"/>
    </row>
    <row r="4350" spans="2:4" ht="15.75">
      <c r="B4350" s="13"/>
      <c r="C4350" s="31"/>
      <c r="D4350" s="32"/>
    </row>
    <row r="4351" spans="2:4" ht="15.75">
      <c r="B4351" s="13"/>
      <c r="C4351" s="31"/>
      <c r="D4351" s="32"/>
    </row>
    <row r="4352" spans="2:4" ht="15.75">
      <c r="B4352" s="13"/>
      <c r="C4352" s="31"/>
      <c r="D4352" s="32"/>
    </row>
    <row r="4353" spans="2:4" ht="15.75">
      <c r="B4353" s="13"/>
      <c r="C4353" s="31"/>
      <c r="D4353" s="32"/>
    </row>
    <row r="4354" spans="2:4" ht="15.75">
      <c r="B4354" s="13"/>
      <c r="C4354" s="31"/>
      <c r="D4354" s="32"/>
    </row>
    <row r="4355" spans="2:4" ht="15.75">
      <c r="B4355" s="13"/>
      <c r="C4355" s="31"/>
      <c r="D4355" s="32"/>
    </row>
    <row r="4356" spans="2:4" ht="15.75">
      <c r="B4356" s="13"/>
      <c r="C4356" s="31"/>
      <c r="D4356" s="32"/>
    </row>
    <row r="4357" spans="2:4" ht="15.75">
      <c r="B4357" s="13"/>
      <c r="C4357" s="31"/>
      <c r="D4357" s="32"/>
    </row>
    <row r="4358" spans="2:4" ht="15.75">
      <c r="B4358" s="13"/>
      <c r="C4358" s="31"/>
      <c r="D4358" s="32"/>
    </row>
    <row r="4359" spans="2:4" ht="15.75">
      <c r="B4359" s="13"/>
      <c r="C4359" s="31"/>
      <c r="D4359" s="32"/>
    </row>
    <row r="4360" spans="2:4" ht="15.75">
      <c r="B4360" s="13"/>
      <c r="C4360" s="31"/>
      <c r="D4360" s="32"/>
    </row>
    <row r="4361" spans="2:4" ht="15.75">
      <c r="B4361" s="13"/>
      <c r="C4361" s="31"/>
      <c r="D4361" s="32"/>
    </row>
    <row r="4362" spans="2:4" ht="15.75">
      <c r="B4362" s="13"/>
      <c r="C4362" s="31"/>
      <c r="D4362" s="32"/>
    </row>
    <row r="4363" spans="2:4" ht="15.75">
      <c r="B4363" s="13"/>
      <c r="C4363" s="31"/>
      <c r="D4363" s="32"/>
    </row>
    <row r="4364" spans="2:4" ht="15.75">
      <c r="B4364" s="13"/>
      <c r="C4364" s="31"/>
      <c r="D4364" s="32"/>
    </row>
    <row r="4365" spans="2:4" ht="15.75">
      <c r="B4365" s="13"/>
      <c r="C4365" s="31"/>
      <c r="D4365" s="32"/>
    </row>
    <row r="4366" spans="2:4" ht="15.75">
      <c r="B4366" s="13"/>
      <c r="C4366" s="31"/>
      <c r="D4366" s="32"/>
    </row>
    <row r="4367" spans="2:4" ht="15.75">
      <c r="B4367" s="13"/>
      <c r="C4367" s="31"/>
      <c r="D4367" s="32"/>
    </row>
    <row r="4368" spans="2:4" ht="15.75">
      <c r="B4368" s="13"/>
      <c r="C4368" s="31"/>
      <c r="D4368" s="32"/>
    </row>
    <row r="4369" spans="2:4" ht="15.75">
      <c r="B4369" s="13"/>
      <c r="C4369" s="31"/>
      <c r="D4369" s="32"/>
    </row>
    <row r="4370" spans="2:4" ht="15.75">
      <c r="B4370" s="13"/>
      <c r="C4370" s="31"/>
      <c r="D4370" s="32"/>
    </row>
    <row r="4371" spans="2:4" ht="15.75">
      <c r="B4371" s="13"/>
      <c r="C4371" s="31"/>
      <c r="D4371" s="32"/>
    </row>
    <row r="4372" spans="2:4" ht="15.75">
      <c r="B4372" s="13"/>
      <c r="C4372" s="31"/>
      <c r="D4372" s="32"/>
    </row>
    <row r="4373" spans="2:4" ht="15.75">
      <c r="B4373" s="13"/>
      <c r="C4373" s="31"/>
      <c r="D4373" s="32"/>
    </row>
    <row r="4374" spans="2:4" ht="15.75">
      <c r="B4374" s="13"/>
      <c r="C4374" s="31"/>
      <c r="D4374" s="32"/>
    </row>
    <row r="4375" spans="2:4" ht="15.75">
      <c r="B4375" s="13"/>
      <c r="C4375" s="31"/>
      <c r="D4375" s="32"/>
    </row>
    <row r="4376" spans="2:4" ht="15.75">
      <c r="B4376" s="13"/>
      <c r="C4376" s="31"/>
      <c r="D4376" s="32"/>
    </row>
    <row r="4377" spans="2:4" ht="15.75">
      <c r="B4377" s="13"/>
      <c r="C4377" s="31"/>
      <c r="D4377" s="32"/>
    </row>
    <row r="4378" spans="2:4" ht="15.75">
      <c r="B4378" s="13"/>
      <c r="C4378" s="31"/>
      <c r="D4378" s="32"/>
    </row>
    <row r="4379" spans="2:4" ht="15.75">
      <c r="B4379" s="13"/>
      <c r="C4379" s="31"/>
      <c r="D4379" s="32"/>
    </row>
    <row r="4380" spans="2:4" ht="15.75">
      <c r="B4380" s="13"/>
      <c r="C4380" s="31"/>
      <c r="D4380" s="32"/>
    </row>
    <row r="4381" spans="2:4" ht="15.75">
      <c r="B4381" s="13"/>
      <c r="C4381" s="31"/>
      <c r="D4381" s="32"/>
    </row>
    <row r="4382" spans="2:4" ht="15.75">
      <c r="B4382" s="13"/>
      <c r="C4382" s="31"/>
      <c r="D4382" s="32"/>
    </row>
    <row r="4383" spans="2:4" ht="15.75">
      <c r="B4383" s="13"/>
      <c r="C4383" s="31"/>
      <c r="D4383" s="32"/>
    </row>
    <row r="4384" spans="2:4" ht="15.75">
      <c r="B4384" s="13"/>
      <c r="C4384" s="31"/>
      <c r="D4384" s="32"/>
    </row>
    <row r="4385" spans="2:4" ht="15.75">
      <c r="B4385" s="13"/>
      <c r="C4385" s="31"/>
      <c r="D4385" s="32"/>
    </row>
    <row r="4386" spans="2:4" ht="15.75">
      <c r="B4386" s="13"/>
      <c r="C4386" s="31"/>
      <c r="D4386" s="32"/>
    </row>
    <row r="4387" spans="2:4" ht="15.75">
      <c r="B4387" s="13"/>
      <c r="C4387" s="31"/>
      <c r="D4387" s="32"/>
    </row>
    <row r="4388" spans="2:4" ht="15.75">
      <c r="B4388" s="13"/>
      <c r="C4388" s="31"/>
      <c r="D4388" s="32"/>
    </row>
    <row r="4389" spans="2:4" ht="15.75">
      <c r="B4389" s="13"/>
      <c r="C4389" s="31"/>
      <c r="D4389" s="32"/>
    </row>
    <row r="4390" spans="2:4" ht="15.75">
      <c r="B4390" s="13"/>
      <c r="C4390" s="31"/>
      <c r="D4390" s="32"/>
    </row>
    <row r="4391" spans="2:4" ht="15.75">
      <c r="B4391" s="13"/>
      <c r="C4391" s="31"/>
      <c r="D4391" s="32"/>
    </row>
    <row r="4392" spans="2:4" ht="15.75">
      <c r="B4392" s="13"/>
      <c r="C4392" s="31"/>
      <c r="D4392" s="32"/>
    </row>
    <row r="4393" spans="2:4" ht="15.75">
      <c r="B4393" s="13"/>
      <c r="C4393" s="31"/>
      <c r="D4393" s="32"/>
    </row>
    <row r="4394" spans="2:4" ht="15.75">
      <c r="B4394" s="13"/>
      <c r="C4394" s="31"/>
      <c r="D4394" s="32"/>
    </row>
    <row r="4395" spans="2:4" ht="15.75">
      <c r="B4395" s="13"/>
      <c r="C4395" s="31"/>
      <c r="D4395" s="32"/>
    </row>
    <row r="4396" spans="2:4" ht="15.75">
      <c r="B4396" s="13"/>
      <c r="C4396" s="31"/>
      <c r="D4396" s="32"/>
    </row>
    <row r="4397" spans="2:4" ht="15.75">
      <c r="B4397" s="13"/>
      <c r="C4397" s="31"/>
      <c r="D4397" s="32"/>
    </row>
    <row r="4398" spans="2:4" ht="15.75">
      <c r="B4398" s="13"/>
      <c r="C4398" s="31"/>
      <c r="D4398" s="32"/>
    </row>
    <row r="4399" spans="2:4" ht="15.75">
      <c r="B4399" s="13"/>
      <c r="C4399" s="31"/>
      <c r="D4399" s="32"/>
    </row>
    <row r="4400" spans="2:4" ht="15.75">
      <c r="B4400" s="13"/>
      <c r="C4400" s="31"/>
      <c r="D4400" s="32"/>
    </row>
    <row r="4401" spans="2:4" ht="15.75">
      <c r="B4401" s="13"/>
      <c r="C4401" s="31"/>
      <c r="D4401" s="32"/>
    </row>
    <row r="4402" spans="2:4" ht="15.75">
      <c r="B4402" s="13"/>
      <c r="C4402" s="31"/>
      <c r="D4402" s="32"/>
    </row>
    <row r="4403" spans="2:4" ht="15.75">
      <c r="B4403" s="13"/>
      <c r="C4403" s="31"/>
      <c r="D4403" s="32"/>
    </row>
    <row r="4404" spans="2:4" ht="15.75">
      <c r="B4404" s="13"/>
      <c r="C4404" s="31"/>
      <c r="D4404" s="32"/>
    </row>
    <row r="4405" spans="2:4" ht="15.75">
      <c r="B4405" s="13"/>
      <c r="C4405" s="31"/>
      <c r="D4405" s="32"/>
    </row>
    <row r="4406" spans="2:4" ht="15.75">
      <c r="B4406" s="13"/>
      <c r="C4406" s="31"/>
      <c r="D4406" s="32"/>
    </row>
    <row r="4407" spans="2:4" ht="15.75">
      <c r="B4407" s="13"/>
      <c r="C4407" s="31"/>
      <c r="D4407" s="32"/>
    </row>
    <row r="4408" spans="2:4" ht="15.75">
      <c r="B4408" s="13"/>
      <c r="C4408" s="31"/>
      <c r="D4408" s="32"/>
    </row>
    <row r="4409" spans="2:4" ht="15.75">
      <c r="B4409" s="13"/>
      <c r="C4409" s="31"/>
      <c r="D4409" s="32"/>
    </row>
    <row r="4410" spans="2:4" ht="15.75">
      <c r="B4410" s="13"/>
      <c r="C4410" s="31"/>
      <c r="D4410" s="32"/>
    </row>
    <row r="4411" spans="2:4" ht="15.75">
      <c r="B4411" s="13"/>
      <c r="C4411" s="31"/>
      <c r="D4411" s="32"/>
    </row>
    <row r="4412" spans="2:4" ht="15.75">
      <c r="B4412" s="13"/>
      <c r="C4412" s="31"/>
      <c r="D4412" s="32"/>
    </row>
    <row r="4413" spans="2:4" ht="15.75">
      <c r="B4413" s="13"/>
      <c r="C4413" s="31"/>
      <c r="D4413" s="32"/>
    </row>
    <row r="4414" spans="2:4" ht="15.75">
      <c r="B4414" s="13"/>
      <c r="C4414" s="31"/>
      <c r="D4414" s="32"/>
    </row>
    <row r="4415" spans="2:4" ht="15.75">
      <c r="B4415" s="13"/>
      <c r="C4415" s="31"/>
      <c r="D4415" s="32"/>
    </row>
    <row r="4416" spans="2:4" ht="15.75">
      <c r="B4416" s="13"/>
      <c r="C4416" s="31"/>
      <c r="D4416" s="32"/>
    </row>
    <row r="4417" spans="2:4" ht="15.75">
      <c r="B4417" s="13"/>
      <c r="C4417" s="31"/>
      <c r="D4417" s="32"/>
    </row>
    <row r="4418" spans="2:4" ht="15.75">
      <c r="B4418" s="13"/>
      <c r="C4418" s="31"/>
      <c r="D4418" s="32"/>
    </row>
    <row r="4419" spans="2:4" ht="15.75">
      <c r="B4419" s="13"/>
      <c r="C4419" s="31"/>
      <c r="D4419" s="32"/>
    </row>
    <row r="4420" spans="2:4" ht="15.75">
      <c r="B4420" s="13"/>
      <c r="C4420" s="31"/>
      <c r="D4420" s="32"/>
    </row>
    <row r="4421" spans="2:4" ht="15.75">
      <c r="B4421" s="13"/>
      <c r="C4421" s="31"/>
      <c r="D4421" s="32"/>
    </row>
    <row r="4422" spans="2:4" ht="15.75">
      <c r="B4422" s="13"/>
      <c r="C4422" s="31"/>
      <c r="D4422" s="32"/>
    </row>
    <row r="4423" spans="2:4" ht="15.75">
      <c r="B4423" s="13"/>
      <c r="C4423" s="31"/>
      <c r="D4423" s="32"/>
    </row>
    <row r="4424" spans="2:4" ht="15.75">
      <c r="B4424" s="13"/>
      <c r="C4424" s="31"/>
      <c r="D4424" s="32"/>
    </row>
    <row r="4425" spans="2:4" ht="15.75">
      <c r="B4425" s="13"/>
      <c r="C4425" s="31"/>
      <c r="D4425" s="32"/>
    </row>
    <row r="4426" spans="2:4" ht="15.75">
      <c r="B4426" s="13"/>
      <c r="C4426" s="31"/>
      <c r="D4426" s="32"/>
    </row>
    <row r="4427" spans="2:4" ht="15.75">
      <c r="B4427" s="13"/>
      <c r="C4427" s="31"/>
      <c r="D4427" s="32"/>
    </row>
    <row r="4428" spans="2:4" ht="15.75">
      <c r="B4428" s="13"/>
      <c r="C4428" s="31"/>
      <c r="D4428" s="32"/>
    </row>
    <row r="4429" spans="2:4" ht="15.75">
      <c r="B4429" s="13"/>
      <c r="C4429" s="31"/>
      <c r="D4429" s="32"/>
    </row>
    <row r="4430" spans="2:4" ht="15.75">
      <c r="B4430" s="13"/>
      <c r="C4430" s="31"/>
      <c r="D4430" s="32"/>
    </row>
    <row r="4431" spans="2:4" ht="15.75">
      <c r="B4431" s="13"/>
      <c r="C4431" s="31"/>
      <c r="D4431" s="32"/>
    </row>
    <row r="4432" spans="2:4" ht="15.75">
      <c r="B4432" s="13"/>
      <c r="C4432" s="31"/>
      <c r="D4432" s="32"/>
    </row>
    <row r="4433" spans="2:4" ht="15.75">
      <c r="B4433" s="13"/>
      <c r="C4433" s="31"/>
      <c r="D4433" s="32"/>
    </row>
    <row r="4434" spans="2:4" ht="15.75">
      <c r="B4434" s="13"/>
      <c r="C4434" s="31"/>
      <c r="D4434" s="32"/>
    </row>
    <row r="4435" spans="2:4" ht="15.75">
      <c r="B4435" s="13"/>
      <c r="C4435" s="31"/>
      <c r="D4435" s="32"/>
    </row>
    <row r="4436" spans="2:4" ht="15.75">
      <c r="B4436" s="13"/>
      <c r="C4436" s="31"/>
      <c r="D4436" s="32"/>
    </row>
    <row r="4437" spans="2:4" ht="15.75">
      <c r="B4437" s="13"/>
      <c r="C4437" s="31"/>
      <c r="D4437" s="32"/>
    </row>
    <row r="4438" spans="2:4" ht="15.75">
      <c r="B4438" s="13"/>
      <c r="C4438" s="31"/>
      <c r="D4438" s="32"/>
    </row>
    <row r="4439" spans="2:4" ht="15.75">
      <c r="B4439" s="13"/>
      <c r="C4439" s="31"/>
      <c r="D4439" s="32"/>
    </row>
    <row r="4440" spans="2:4" ht="15.75">
      <c r="B4440" s="13"/>
      <c r="C4440" s="31"/>
      <c r="D4440" s="32"/>
    </row>
    <row r="4441" spans="2:4" ht="15.75">
      <c r="B4441" s="13"/>
      <c r="C4441" s="31"/>
      <c r="D4441" s="32"/>
    </row>
    <row r="4442" spans="2:4" ht="15.75">
      <c r="B4442" s="13"/>
      <c r="C4442" s="31"/>
      <c r="D4442" s="32"/>
    </row>
    <row r="4443" spans="2:4" ht="15.75">
      <c r="B4443" s="13"/>
      <c r="C4443" s="31"/>
      <c r="D4443" s="32"/>
    </row>
    <row r="4444" spans="2:4" ht="15.75">
      <c r="B4444" s="13"/>
      <c r="C4444" s="31"/>
      <c r="D4444" s="32"/>
    </row>
    <row r="4445" spans="2:4" ht="15.75">
      <c r="B4445" s="13"/>
      <c r="C4445" s="31"/>
      <c r="D4445" s="32"/>
    </row>
    <row r="4446" spans="2:4" ht="15.75">
      <c r="B4446" s="13"/>
      <c r="C4446" s="31"/>
      <c r="D4446" s="32"/>
    </row>
    <row r="4447" spans="2:4" ht="15.75">
      <c r="B4447" s="13"/>
      <c r="C4447" s="31"/>
      <c r="D4447" s="32"/>
    </row>
    <row r="4448" spans="2:4" ht="15.75">
      <c r="B4448" s="13"/>
      <c r="C4448" s="31"/>
      <c r="D4448" s="32"/>
    </row>
    <row r="4449" spans="2:4" ht="15.75">
      <c r="B4449" s="13"/>
      <c r="C4449" s="31"/>
      <c r="D4449" s="32"/>
    </row>
    <row r="4450" spans="2:4" ht="15.75">
      <c r="B4450" s="13"/>
      <c r="C4450" s="31"/>
      <c r="D4450" s="32"/>
    </row>
    <row r="4451" spans="2:4" ht="15.75">
      <c r="B4451" s="13"/>
      <c r="C4451" s="31"/>
      <c r="D4451" s="32"/>
    </row>
    <row r="4452" spans="2:4" ht="15.75">
      <c r="B4452" s="13"/>
      <c r="C4452" s="31"/>
      <c r="D4452" s="32"/>
    </row>
    <row r="4453" spans="2:4" ht="15.75">
      <c r="B4453" s="13"/>
      <c r="C4453" s="31"/>
      <c r="D4453" s="32"/>
    </row>
    <row r="4454" spans="2:4" ht="15.75">
      <c r="B4454" s="13"/>
      <c r="C4454" s="31"/>
      <c r="D4454" s="32"/>
    </row>
    <row r="4455" spans="2:4" ht="15.75">
      <c r="B4455" s="13"/>
      <c r="C4455" s="31"/>
      <c r="D4455" s="32"/>
    </row>
    <row r="4456" spans="2:4" ht="15.75">
      <c r="B4456" s="13"/>
      <c r="C4456" s="31"/>
      <c r="D4456" s="32"/>
    </row>
    <row r="4457" spans="2:4" ht="15.75">
      <c r="B4457" s="13"/>
      <c r="C4457" s="31"/>
      <c r="D4457" s="32"/>
    </row>
    <row r="4458" spans="2:4" ht="15.75">
      <c r="B4458" s="13"/>
      <c r="C4458" s="31"/>
      <c r="D4458" s="32"/>
    </row>
    <row r="4459" spans="2:4" ht="15.75">
      <c r="B4459" s="13"/>
      <c r="C4459" s="31"/>
      <c r="D4459" s="32"/>
    </row>
    <row r="4460" spans="2:4" ht="15.75">
      <c r="B4460" s="13"/>
      <c r="C4460" s="31"/>
      <c r="D4460" s="32"/>
    </row>
    <row r="4461" spans="2:4" ht="15.75">
      <c r="B4461" s="13"/>
      <c r="C4461" s="31"/>
      <c r="D4461" s="32"/>
    </row>
    <row r="4462" spans="2:4" ht="15.75">
      <c r="B4462" s="13"/>
      <c r="C4462" s="31"/>
      <c r="D4462" s="32"/>
    </row>
    <row r="4463" spans="2:4" ht="15.75">
      <c r="B4463" s="13"/>
      <c r="C4463" s="31"/>
      <c r="D4463" s="32"/>
    </row>
    <row r="4464" spans="2:4" ht="15.75">
      <c r="B4464" s="13"/>
      <c r="C4464" s="31"/>
      <c r="D4464" s="32"/>
    </row>
    <row r="4465" spans="2:4" ht="15.75">
      <c r="B4465" s="13"/>
      <c r="C4465" s="31"/>
      <c r="D4465" s="32"/>
    </row>
    <row r="4466" spans="2:4" ht="15.75">
      <c r="B4466" s="13"/>
      <c r="C4466" s="31"/>
      <c r="D4466" s="32"/>
    </row>
    <row r="4467" spans="2:4" ht="15.75">
      <c r="B4467" s="13"/>
      <c r="C4467" s="31"/>
      <c r="D4467" s="32"/>
    </row>
    <row r="4468" spans="2:4" ht="15.75">
      <c r="B4468" s="13"/>
      <c r="C4468" s="31"/>
      <c r="D4468" s="32"/>
    </row>
    <row r="4469" spans="2:4" ht="15.75">
      <c r="B4469" s="13"/>
      <c r="C4469" s="31"/>
      <c r="D4469" s="32"/>
    </row>
    <row r="4470" spans="2:4" ht="15.75">
      <c r="B4470" s="13"/>
      <c r="C4470" s="31"/>
      <c r="D4470" s="32"/>
    </row>
    <row r="4471" spans="2:4" ht="15.75">
      <c r="B4471" s="13"/>
      <c r="C4471" s="31"/>
      <c r="D4471" s="32"/>
    </row>
    <row r="4472" spans="2:4" ht="15.75">
      <c r="B4472" s="13"/>
      <c r="C4472" s="31"/>
      <c r="D4472" s="32"/>
    </row>
    <row r="4473" spans="2:4" ht="15.75">
      <c r="B4473" s="13"/>
      <c r="C4473" s="31"/>
      <c r="D4473" s="32"/>
    </row>
    <row r="4474" spans="2:4" ht="15.75">
      <c r="B4474" s="13"/>
      <c r="C4474" s="31"/>
      <c r="D4474" s="32"/>
    </row>
    <row r="4475" spans="2:4" ht="15.75">
      <c r="B4475" s="13"/>
      <c r="C4475" s="31"/>
      <c r="D4475" s="32"/>
    </row>
    <row r="4476" spans="2:4" ht="15.75">
      <c r="B4476" s="13"/>
      <c r="C4476" s="31"/>
      <c r="D4476" s="32"/>
    </row>
    <row r="4477" spans="2:4" ht="15.75">
      <c r="B4477" s="13"/>
      <c r="C4477" s="31"/>
      <c r="D4477" s="32"/>
    </row>
    <row r="4478" spans="2:4" ht="15.75">
      <c r="B4478" s="13"/>
      <c r="C4478" s="31"/>
      <c r="D4478" s="32"/>
    </row>
    <row r="4479" spans="2:4" ht="15.75">
      <c r="B4479" s="13"/>
      <c r="C4479" s="31"/>
      <c r="D4479" s="32"/>
    </row>
    <row r="4480" spans="2:4" ht="15.75">
      <c r="B4480" s="13"/>
      <c r="C4480" s="31"/>
      <c r="D4480" s="32"/>
    </row>
    <row r="4481" spans="2:4" ht="15.75">
      <c r="B4481" s="13"/>
      <c r="C4481" s="31"/>
      <c r="D4481" s="32"/>
    </row>
    <row r="4482" spans="2:4" ht="15.75">
      <c r="B4482" s="13"/>
      <c r="C4482" s="31"/>
      <c r="D4482" s="32"/>
    </row>
    <row r="4483" spans="2:4" ht="15.75">
      <c r="B4483" s="13"/>
      <c r="C4483" s="31"/>
      <c r="D4483" s="32"/>
    </row>
    <row r="4484" spans="2:4" ht="15.75">
      <c r="B4484" s="13"/>
      <c r="C4484" s="31"/>
      <c r="D4484" s="32"/>
    </row>
    <row r="4485" spans="2:4" ht="15.75">
      <c r="B4485" s="13"/>
      <c r="C4485" s="31"/>
      <c r="D4485" s="32"/>
    </row>
    <row r="4486" spans="2:4" ht="15.75">
      <c r="B4486" s="13"/>
      <c r="C4486" s="31"/>
      <c r="D4486" s="32"/>
    </row>
    <row r="4487" spans="2:4" ht="15.75">
      <c r="B4487" s="13"/>
      <c r="C4487" s="31"/>
      <c r="D4487" s="32"/>
    </row>
    <row r="4488" spans="2:4" ht="15.75">
      <c r="B4488" s="13"/>
      <c r="C4488" s="31"/>
      <c r="D4488" s="32"/>
    </row>
    <row r="4489" spans="2:4" ht="15.75">
      <c r="B4489" s="13"/>
      <c r="C4489" s="31"/>
      <c r="D4489" s="32"/>
    </row>
    <row r="4490" spans="2:4" ht="15.75">
      <c r="B4490" s="13"/>
      <c r="C4490" s="31"/>
      <c r="D4490" s="32"/>
    </row>
    <row r="4491" spans="2:4" ht="15.75">
      <c r="B4491" s="13"/>
      <c r="C4491" s="31"/>
      <c r="D4491" s="32"/>
    </row>
    <row r="4492" spans="2:4" ht="15.75">
      <c r="B4492" s="13"/>
      <c r="C4492" s="31"/>
      <c r="D4492" s="32"/>
    </row>
    <row r="4493" spans="2:4" ht="15.75">
      <c r="B4493" s="13"/>
      <c r="C4493" s="31"/>
      <c r="D4493" s="32"/>
    </row>
    <row r="4494" spans="2:4" ht="15.75">
      <c r="B4494" s="13"/>
      <c r="C4494" s="31"/>
      <c r="D4494" s="32"/>
    </row>
    <row r="4495" spans="2:4" ht="15.75">
      <c r="B4495" s="13"/>
      <c r="C4495" s="31"/>
      <c r="D4495" s="32"/>
    </row>
    <row r="4496" spans="2:4" ht="15.75">
      <c r="B4496" s="13"/>
      <c r="C4496" s="31"/>
      <c r="D4496" s="32"/>
    </row>
    <row r="4497" spans="2:4" ht="15.75">
      <c r="B4497" s="13"/>
      <c r="C4497" s="31"/>
      <c r="D4497" s="32"/>
    </row>
    <row r="4498" spans="2:4" ht="15.75">
      <c r="B4498" s="13"/>
      <c r="C4498" s="31"/>
      <c r="D4498" s="32"/>
    </row>
    <row r="4499" spans="2:4" ht="15.75">
      <c r="B4499" s="13"/>
      <c r="C4499" s="31"/>
      <c r="D4499" s="32"/>
    </row>
    <row r="4500" spans="2:4" ht="15.75">
      <c r="B4500" s="13"/>
      <c r="C4500" s="31"/>
      <c r="D4500" s="32"/>
    </row>
    <row r="4501" spans="2:4" ht="15.75">
      <c r="B4501" s="13"/>
      <c r="C4501" s="31"/>
      <c r="D4501" s="32"/>
    </row>
    <row r="4502" spans="2:4" ht="15.75">
      <c r="B4502" s="13"/>
      <c r="C4502" s="31"/>
      <c r="D4502" s="32"/>
    </row>
    <row r="4503" spans="2:4" ht="15.75">
      <c r="B4503" s="13"/>
      <c r="C4503" s="31"/>
      <c r="D4503" s="32"/>
    </row>
    <row r="4504" spans="2:4" ht="15.75">
      <c r="B4504" s="13"/>
      <c r="C4504" s="31"/>
      <c r="D4504" s="32"/>
    </row>
    <row r="4505" spans="2:4" ht="15.75">
      <c r="B4505" s="13"/>
      <c r="C4505" s="31"/>
      <c r="D4505" s="32"/>
    </row>
    <row r="4506" spans="2:4" ht="15.75">
      <c r="B4506" s="13"/>
      <c r="C4506" s="31"/>
      <c r="D4506" s="32"/>
    </row>
    <row r="4507" spans="2:4" ht="15.75">
      <c r="B4507" s="13"/>
      <c r="C4507" s="31"/>
      <c r="D4507" s="32"/>
    </row>
    <row r="4508" spans="2:4" ht="15.75">
      <c r="B4508" s="13"/>
      <c r="C4508" s="31"/>
      <c r="D4508" s="32"/>
    </row>
    <row r="4509" spans="2:4" ht="15.75">
      <c r="B4509" s="13"/>
      <c r="C4509" s="31"/>
      <c r="D4509" s="32"/>
    </row>
    <row r="4510" spans="2:4" ht="15.75">
      <c r="B4510" s="13"/>
      <c r="C4510" s="31"/>
      <c r="D4510" s="32"/>
    </row>
    <row r="4511" spans="2:4" ht="15.75">
      <c r="B4511" s="13"/>
      <c r="C4511" s="31"/>
      <c r="D4511" s="32"/>
    </row>
    <row r="4512" spans="2:4" ht="15.75">
      <c r="B4512" s="13"/>
      <c r="C4512" s="31"/>
      <c r="D4512" s="32"/>
    </row>
    <row r="4513" spans="2:4" ht="15.75">
      <c r="B4513" s="13"/>
      <c r="C4513" s="31"/>
      <c r="D4513" s="32"/>
    </row>
    <row r="4514" spans="2:4" ht="15.75">
      <c r="B4514" s="13"/>
      <c r="C4514" s="31"/>
      <c r="D4514" s="32"/>
    </row>
    <row r="4515" spans="2:4" ht="15.75">
      <c r="B4515" s="13"/>
      <c r="C4515" s="31"/>
      <c r="D4515" s="32"/>
    </row>
    <row r="4516" spans="2:4" ht="15.75">
      <c r="B4516" s="13"/>
      <c r="C4516" s="31"/>
      <c r="D4516" s="32"/>
    </row>
    <row r="4517" spans="2:4" ht="15.75">
      <c r="B4517" s="13"/>
      <c r="C4517" s="31"/>
      <c r="D4517" s="32"/>
    </row>
    <row r="4518" spans="2:4" ht="15.75">
      <c r="B4518" s="13"/>
      <c r="C4518" s="31"/>
      <c r="D4518" s="32"/>
    </row>
    <row r="4519" spans="2:4" ht="15.75">
      <c r="B4519" s="13"/>
      <c r="C4519" s="31"/>
      <c r="D4519" s="32"/>
    </row>
    <row r="4520" spans="2:4" ht="15.75">
      <c r="B4520" s="13"/>
      <c r="C4520" s="31"/>
      <c r="D4520" s="32"/>
    </row>
    <row r="4521" spans="2:4" ht="15.75">
      <c r="B4521" s="13"/>
      <c r="C4521" s="31"/>
      <c r="D4521" s="32"/>
    </row>
    <row r="4522" spans="2:4" ht="15.75">
      <c r="B4522" s="13"/>
      <c r="C4522" s="31"/>
      <c r="D4522" s="32"/>
    </row>
    <row r="4523" spans="2:4" ht="15.75">
      <c r="B4523" s="13"/>
      <c r="C4523" s="31"/>
      <c r="D4523" s="32"/>
    </row>
    <row r="4524" spans="2:4" ht="15.75">
      <c r="B4524" s="13"/>
      <c r="C4524" s="31"/>
      <c r="D4524" s="32"/>
    </row>
    <row r="4525" spans="2:4" ht="15.75">
      <c r="B4525" s="13"/>
      <c r="C4525" s="31"/>
      <c r="D4525" s="32"/>
    </row>
    <row r="4526" spans="2:4" ht="15.75">
      <c r="B4526" s="13"/>
      <c r="C4526" s="31"/>
      <c r="D4526" s="32"/>
    </row>
    <row r="4527" spans="2:4" ht="15.75">
      <c r="B4527" s="13"/>
      <c r="C4527" s="31"/>
      <c r="D4527" s="32"/>
    </row>
    <row r="4528" spans="2:4" ht="15.75">
      <c r="B4528" s="13"/>
      <c r="C4528" s="31"/>
      <c r="D4528" s="32"/>
    </row>
    <row r="4529" spans="2:4" ht="15.75">
      <c r="B4529" s="13"/>
      <c r="C4529" s="31"/>
      <c r="D4529" s="32"/>
    </row>
    <row r="4530" spans="2:4" ht="15.75">
      <c r="B4530" s="13"/>
      <c r="C4530" s="31"/>
      <c r="D4530" s="32"/>
    </row>
    <row r="4531" spans="2:4" ht="15.75">
      <c r="B4531" s="13"/>
      <c r="C4531" s="31"/>
      <c r="D4531" s="32"/>
    </row>
    <row r="4532" spans="2:4" ht="15.75">
      <c r="B4532" s="13"/>
      <c r="C4532" s="31"/>
      <c r="D4532" s="32"/>
    </row>
    <row r="4533" spans="2:4" ht="15.75">
      <c r="B4533" s="13"/>
      <c r="C4533" s="31"/>
      <c r="D4533" s="32"/>
    </row>
    <row r="4534" spans="2:4" ht="15.75">
      <c r="B4534" s="13"/>
      <c r="C4534" s="31"/>
      <c r="D4534" s="32"/>
    </row>
    <row r="4535" spans="2:4" ht="15.75">
      <c r="B4535" s="13"/>
      <c r="C4535" s="31"/>
      <c r="D4535" s="32"/>
    </row>
    <row r="4536" spans="2:4" ht="15.75">
      <c r="B4536" s="13"/>
      <c r="C4536" s="31"/>
      <c r="D4536" s="32"/>
    </row>
    <row r="4537" spans="2:4" ht="15.75">
      <c r="B4537" s="13"/>
      <c r="C4537" s="31"/>
      <c r="D4537" s="32"/>
    </row>
    <row r="4538" spans="2:4" ht="15.75">
      <c r="B4538" s="13"/>
      <c r="C4538" s="31"/>
      <c r="D4538" s="32"/>
    </row>
    <row r="4539" spans="2:4" ht="15.75">
      <c r="B4539" s="13"/>
      <c r="C4539" s="31"/>
      <c r="D4539" s="32"/>
    </row>
    <row r="4540" spans="2:4" ht="15.75">
      <c r="B4540" s="13"/>
      <c r="C4540" s="31"/>
      <c r="D4540" s="32"/>
    </row>
    <row r="4541" spans="2:4" ht="15.75">
      <c r="B4541" s="13"/>
      <c r="C4541" s="31"/>
      <c r="D4541" s="32"/>
    </row>
    <row r="4542" spans="2:4" ht="15.75">
      <c r="B4542" s="13"/>
      <c r="C4542" s="31"/>
      <c r="D4542" s="32"/>
    </row>
    <row r="4543" spans="2:4" ht="15.75">
      <c r="B4543" s="13"/>
      <c r="C4543" s="31"/>
      <c r="D4543" s="32"/>
    </row>
    <row r="4544" spans="2:4" ht="15.75">
      <c r="B4544" s="13"/>
      <c r="C4544" s="31"/>
      <c r="D4544" s="32"/>
    </row>
    <row r="4545" spans="2:4" ht="15.75">
      <c r="B4545" s="13"/>
      <c r="C4545" s="31"/>
      <c r="D4545" s="32"/>
    </row>
    <row r="4546" spans="2:4" ht="15.75">
      <c r="B4546" s="13"/>
      <c r="C4546" s="31"/>
      <c r="D4546" s="32"/>
    </row>
    <row r="4547" spans="2:4" ht="15.75">
      <c r="B4547" s="13"/>
      <c r="C4547" s="31"/>
      <c r="D4547" s="32"/>
    </row>
    <row r="4548" spans="2:4" ht="15.75">
      <c r="B4548" s="13"/>
      <c r="C4548" s="31"/>
      <c r="D4548" s="32"/>
    </row>
    <row r="4549" spans="2:4" ht="15.75">
      <c r="B4549" s="13"/>
      <c r="C4549" s="31"/>
      <c r="D4549" s="32"/>
    </row>
    <row r="4550" spans="2:4" ht="15.75">
      <c r="B4550" s="13"/>
      <c r="C4550" s="31"/>
      <c r="D4550" s="32"/>
    </row>
    <row r="4551" spans="2:4" ht="15.75">
      <c r="B4551" s="13"/>
      <c r="C4551" s="31"/>
      <c r="D4551" s="32"/>
    </row>
    <row r="4552" spans="2:4" ht="15.75">
      <c r="B4552" s="13"/>
      <c r="C4552" s="31"/>
      <c r="D4552" s="32"/>
    </row>
    <row r="4553" spans="2:4" ht="15.75">
      <c r="B4553" s="13"/>
      <c r="C4553" s="31"/>
      <c r="D4553" s="32"/>
    </row>
    <row r="4554" spans="2:4" ht="15.75">
      <c r="B4554" s="13"/>
      <c r="C4554" s="31"/>
      <c r="D4554" s="32"/>
    </row>
    <row r="4555" spans="2:4" ht="15.75">
      <c r="B4555" s="13"/>
      <c r="C4555" s="31"/>
      <c r="D4555" s="32"/>
    </row>
    <row r="4556" spans="2:4" ht="15.75">
      <c r="B4556" s="13"/>
      <c r="C4556" s="31"/>
      <c r="D4556" s="32"/>
    </row>
    <row r="4557" spans="2:4" ht="15.75">
      <c r="B4557" s="13"/>
      <c r="C4557" s="31"/>
      <c r="D4557" s="32"/>
    </row>
    <row r="4558" spans="2:4" ht="15.75">
      <c r="B4558" s="13"/>
      <c r="C4558" s="31"/>
      <c r="D4558" s="32"/>
    </row>
    <row r="4559" spans="2:4" ht="15.75">
      <c r="B4559" s="13"/>
      <c r="C4559" s="31"/>
      <c r="D4559" s="32"/>
    </row>
    <row r="4560" spans="2:4" ht="15.75">
      <c r="B4560" s="13"/>
      <c r="C4560" s="31"/>
      <c r="D4560" s="32"/>
    </row>
    <row r="4561" spans="2:4" ht="15.75">
      <c r="B4561" s="13"/>
      <c r="C4561" s="31"/>
      <c r="D4561" s="32"/>
    </row>
    <row r="4562" spans="2:4" ht="15.75">
      <c r="B4562" s="13"/>
      <c r="C4562" s="31"/>
      <c r="D4562" s="32"/>
    </row>
    <row r="4563" spans="2:4" ht="15.75">
      <c r="B4563" s="13"/>
      <c r="C4563" s="31"/>
      <c r="D4563" s="32"/>
    </row>
    <row r="4564" spans="2:4" ht="15.75">
      <c r="B4564" s="13"/>
      <c r="C4564" s="31"/>
      <c r="D4564" s="32"/>
    </row>
    <row r="4565" spans="2:4" ht="15.75">
      <c r="B4565" s="13"/>
      <c r="C4565" s="31"/>
      <c r="D4565" s="32"/>
    </row>
    <row r="4566" spans="2:4" ht="15.75">
      <c r="B4566" s="13"/>
      <c r="C4566" s="31"/>
      <c r="D4566" s="32"/>
    </row>
    <row r="4567" spans="2:4" ht="15.75">
      <c r="B4567" s="13"/>
      <c r="C4567" s="31"/>
      <c r="D4567" s="32"/>
    </row>
    <row r="4568" spans="2:4" ht="15.75">
      <c r="B4568" s="13"/>
      <c r="C4568" s="31"/>
      <c r="D4568" s="32"/>
    </row>
    <row r="4569" spans="2:4" ht="15.75">
      <c r="B4569" s="13"/>
      <c r="C4569" s="31"/>
      <c r="D4569" s="32"/>
    </row>
    <row r="4570" spans="2:4" ht="15.75">
      <c r="B4570" s="13"/>
      <c r="C4570" s="31"/>
      <c r="D4570" s="32"/>
    </row>
    <row r="4571" spans="2:4" ht="15.75">
      <c r="B4571" s="13"/>
      <c r="C4571" s="31"/>
      <c r="D4571" s="32"/>
    </row>
    <row r="4572" spans="2:4" ht="15.75">
      <c r="B4572" s="13"/>
      <c r="C4572" s="31"/>
      <c r="D4572" s="32"/>
    </row>
    <row r="4573" spans="2:4" ht="15.75">
      <c r="B4573" s="13"/>
      <c r="C4573" s="31"/>
      <c r="D4573" s="32"/>
    </row>
    <row r="4574" spans="2:4" ht="15.75">
      <c r="B4574" s="13"/>
      <c r="C4574" s="31"/>
      <c r="D4574" s="32"/>
    </row>
    <row r="4575" spans="2:4" ht="15.75">
      <c r="B4575" s="13"/>
      <c r="C4575" s="31"/>
      <c r="D4575" s="32"/>
    </row>
    <row r="4576" spans="2:4" ht="15.75">
      <c r="B4576" s="13"/>
      <c r="C4576" s="31"/>
      <c r="D4576" s="32"/>
    </row>
    <row r="4577" spans="2:4" ht="15.75">
      <c r="B4577" s="13"/>
      <c r="C4577" s="31"/>
      <c r="D4577" s="32"/>
    </row>
    <row r="4578" spans="2:4" ht="15.75">
      <c r="B4578" s="13"/>
      <c r="C4578" s="31"/>
      <c r="D4578" s="32"/>
    </row>
    <row r="4579" spans="2:4" ht="15.75">
      <c r="B4579" s="13"/>
      <c r="C4579" s="31"/>
      <c r="D4579" s="32"/>
    </row>
    <row r="4580" spans="2:4" ht="15.75">
      <c r="B4580" s="13"/>
      <c r="C4580" s="31"/>
      <c r="D4580" s="32"/>
    </row>
    <row r="4581" spans="2:4" ht="15.75">
      <c r="B4581" s="13"/>
      <c r="C4581" s="31"/>
      <c r="D4581" s="32"/>
    </row>
    <row r="4582" spans="2:4" ht="15.75">
      <c r="B4582" s="13"/>
      <c r="C4582" s="31"/>
      <c r="D4582" s="32"/>
    </row>
    <row r="4583" spans="2:4" ht="15.75">
      <c r="B4583" s="13"/>
      <c r="C4583" s="31"/>
      <c r="D4583" s="32"/>
    </row>
    <row r="4584" spans="2:4" ht="15.75">
      <c r="B4584" s="13"/>
      <c r="C4584" s="31"/>
      <c r="D4584" s="32"/>
    </row>
    <row r="4585" spans="2:4" ht="15.75">
      <c r="B4585" s="13"/>
      <c r="C4585" s="31"/>
      <c r="D4585" s="32"/>
    </row>
    <row r="4586" spans="2:4" ht="15.75">
      <c r="B4586" s="13"/>
      <c r="C4586" s="31"/>
      <c r="D4586" s="32"/>
    </row>
    <row r="4587" spans="2:4" ht="15.75">
      <c r="B4587" s="13"/>
      <c r="C4587" s="31"/>
      <c r="D4587" s="32"/>
    </row>
    <row r="4588" spans="2:4" ht="15.75">
      <c r="B4588" s="13"/>
      <c r="C4588" s="31"/>
      <c r="D4588" s="32"/>
    </row>
    <row r="4589" spans="2:4" ht="15.75">
      <c r="B4589" s="13"/>
      <c r="C4589" s="31"/>
      <c r="D4589" s="32"/>
    </row>
    <row r="4590" spans="2:4" ht="15.75">
      <c r="B4590" s="13"/>
      <c r="C4590" s="31"/>
      <c r="D4590" s="32"/>
    </row>
    <row r="4591" spans="2:4" ht="15.75">
      <c r="B4591" s="13"/>
      <c r="C4591" s="31"/>
      <c r="D4591" s="32"/>
    </row>
    <row r="4592" spans="2:4" ht="15.75">
      <c r="B4592" s="13"/>
      <c r="C4592" s="31"/>
      <c r="D4592" s="32"/>
    </row>
    <row r="4593" spans="2:4" ht="15.75">
      <c r="B4593" s="13"/>
      <c r="C4593" s="31"/>
      <c r="D4593" s="32"/>
    </row>
    <row r="4594" spans="2:4" ht="15.75">
      <c r="B4594" s="13"/>
      <c r="C4594" s="31"/>
      <c r="D4594" s="32"/>
    </row>
    <row r="4595" spans="2:4" ht="15.75">
      <c r="B4595" s="13"/>
      <c r="C4595" s="31"/>
      <c r="D4595" s="32"/>
    </row>
    <row r="4596" spans="2:4" ht="15.75">
      <c r="B4596" s="13"/>
      <c r="C4596" s="31"/>
      <c r="D4596" s="32"/>
    </row>
    <row r="4597" spans="2:4" ht="15.75">
      <c r="B4597" s="13"/>
      <c r="C4597" s="31"/>
      <c r="D4597" s="32"/>
    </row>
    <row r="4598" spans="2:4" ht="15.75">
      <c r="B4598" s="13"/>
      <c r="C4598" s="31"/>
      <c r="D4598" s="32"/>
    </row>
    <row r="4599" spans="2:4" ht="15.75">
      <c r="B4599" s="13"/>
      <c r="C4599" s="31"/>
      <c r="D4599" s="32"/>
    </row>
    <row r="4600" spans="2:4" ht="15.75">
      <c r="B4600" s="13"/>
      <c r="C4600" s="31"/>
      <c r="D4600" s="32"/>
    </row>
    <row r="4601" spans="2:4" ht="15.75">
      <c r="B4601" s="13"/>
      <c r="C4601" s="31"/>
      <c r="D4601" s="32"/>
    </row>
    <row r="4602" spans="2:4" ht="15.75">
      <c r="B4602" s="13"/>
      <c r="C4602" s="31"/>
      <c r="D4602" s="32"/>
    </row>
    <row r="4603" spans="2:4" ht="15.75">
      <c r="B4603" s="13"/>
      <c r="C4603" s="31"/>
      <c r="D4603" s="32"/>
    </row>
    <row r="4604" spans="2:4" ht="15.75">
      <c r="B4604" s="13"/>
      <c r="C4604" s="31"/>
      <c r="D4604" s="32"/>
    </row>
    <row r="4605" spans="2:4" ht="15.75">
      <c r="B4605" s="13"/>
      <c r="C4605" s="31"/>
      <c r="D4605" s="32"/>
    </row>
    <row r="4606" spans="2:4" ht="15.75">
      <c r="B4606" s="13"/>
      <c r="C4606" s="31"/>
      <c r="D4606" s="32"/>
    </row>
    <row r="4607" spans="2:4" ht="15.75">
      <c r="B4607" s="13"/>
      <c r="C4607" s="31"/>
      <c r="D4607" s="32"/>
    </row>
    <row r="4608" spans="2:4" ht="15.75">
      <c r="B4608" s="13"/>
      <c r="C4608" s="31"/>
      <c r="D4608" s="32"/>
    </row>
    <row r="4609" spans="2:4" ht="15.75">
      <c r="B4609" s="13"/>
      <c r="C4609" s="31"/>
      <c r="D4609" s="32"/>
    </row>
    <row r="4610" spans="2:4" ht="15.75">
      <c r="B4610" s="13"/>
      <c r="C4610" s="31"/>
      <c r="D4610" s="32"/>
    </row>
    <row r="4611" spans="2:4" ht="15.75">
      <c r="B4611" s="13"/>
      <c r="C4611" s="31"/>
      <c r="D4611" s="32"/>
    </row>
    <row r="4612" spans="2:4" ht="15.75">
      <c r="B4612" s="13"/>
      <c r="C4612" s="31"/>
      <c r="D4612" s="32"/>
    </row>
    <row r="4613" spans="2:4" ht="15.75">
      <c r="B4613" s="13"/>
      <c r="C4613" s="31"/>
      <c r="D4613" s="32"/>
    </row>
    <row r="4614" spans="2:4" ht="15.75">
      <c r="B4614" s="13"/>
      <c r="C4614" s="31"/>
      <c r="D4614" s="32"/>
    </row>
    <row r="4615" spans="2:4" ht="15.75">
      <c r="B4615" s="13"/>
      <c r="C4615" s="31"/>
      <c r="D4615" s="32"/>
    </row>
    <row r="4616" spans="2:4" ht="15.75">
      <c r="B4616" s="13"/>
      <c r="C4616" s="31"/>
      <c r="D4616" s="32"/>
    </row>
    <row r="4617" spans="2:4" ht="15.75">
      <c r="B4617" s="13"/>
      <c r="C4617" s="31"/>
      <c r="D4617" s="32"/>
    </row>
    <row r="4618" spans="2:4" ht="15.75">
      <c r="B4618" s="13"/>
      <c r="C4618" s="31"/>
      <c r="D4618" s="32"/>
    </row>
    <row r="4619" spans="2:4" ht="15.75">
      <c r="B4619" s="13"/>
      <c r="C4619" s="31"/>
      <c r="D4619" s="32"/>
    </row>
    <row r="4620" spans="2:4" ht="15.75">
      <c r="B4620" s="13"/>
      <c r="C4620" s="31"/>
      <c r="D4620" s="32"/>
    </row>
    <row r="4621" spans="2:4" ht="15.75">
      <c r="B4621" s="13"/>
      <c r="C4621" s="31"/>
      <c r="D4621" s="32"/>
    </row>
    <row r="4622" spans="2:4" ht="15.75">
      <c r="B4622" s="13"/>
      <c r="C4622" s="31"/>
      <c r="D4622" s="32"/>
    </row>
    <row r="4623" spans="2:4" ht="15.75">
      <c r="B4623" s="13"/>
      <c r="C4623" s="31"/>
      <c r="D4623" s="32"/>
    </row>
    <row r="4624" spans="2:4" ht="15.75">
      <c r="B4624" s="13"/>
      <c r="C4624" s="31"/>
      <c r="D4624" s="32"/>
    </row>
    <row r="4625" spans="2:4" ht="15.75">
      <c r="B4625" s="13"/>
      <c r="C4625" s="31"/>
      <c r="D4625" s="32"/>
    </row>
    <row r="4626" spans="2:4" ht="15.75">
      <c r="B4626" s="13"/>
      <c r="C4626" s="31"/>
      <c r="D4626" s="32"/>
    </row>
    <row r="4627" spans="2:4" ht="15.75">
      <c r="B4627" s="13"/>
      <c r="C4627" s="31"/>
      <c r="D4627" s="32"/>
    </row>
    <row r="4628" spans="2:4" ht="15.75">
      <c r="B4628" s="13"/>
      <c r="C4628" s="31"/>
      <c r="D4628" s="32"/>
    </row>
    <row r="4629" spans="2:4" ht="15.75">
      <c r="B4629" s="13"/>
      <c r="C4629" s="31"/>
      <c r="D4629" s="32"/>
    </row>
    <row r="4630" spans="2:4" ht="15.75">
      <c r="B4630" s="13"/>
      <c r="C4630" s="31"/>
      <c r="D4630" s="32"/>
    </row>
    <row r="4631" spans="2:4" ht="15.75">
      <c r="B4631" s="13"/>
      <c r="C4631" s="31"/>
      <c r="D4631" s="32"/>
    </row>
    <row r="4632" spans="2:4" ht="15.75">
      <c r="B4632" s="13"/>
      <c r="C4632" s="31"/>
      <c r="D4632" s="32"/>
    </row>
    <row r="4633" spans="2:4" ht="15.75">
      <c r="B4633" s="13"/>
      <c r="C4633" s="31"/>
      <c r="D4633" s="32"/>
    </row>
    <row r="4634" spans="2:4" ht="15.75">
      <c r="B4634" s="13"/>
      <c r="C4634" s="31"/>
      <c r="D4634" s="32"/>
    </row>
    <row r="4635" spans="2:4" ht="15.75">
      <c r="B4635" s="13"/>
      <c r="C4635" s="31"/>
      <c r="D4635" s="32"/>
    </row>
    <row r="4636" spans="2:4" ht="15.75">
      <c r="B4636" s="13"/>
      <c r="C4636" s="31"/>
      <c r="D4636" s="32"/>
    </row>
    <row r="4637" spans="2:4" ht="15.75">
      <c r="B4637" s="13"/>
      <c r="C4637" s="31"/>
      <c r="D4637" s="32"/>
    </row>
    <row r="4638" spans="2:4" ht="15.75">
      <c r="B4638" s="13"/>
      <c r="C4638" s="31"/>
      <c r="D4638" s="32"/>
    </row>
    <row r="4639" spans="2:4" ht="15.75">
      <c r="B4639" s="13"/>
      <c r="C4639" s="31"/>
      <c r="D4639" s="32"/>
    </row>
    <row r="4640" spans="2:4" ht="15.75">
      <c r="B4640" s="13"/>
      <c r="C4640" s="31"/>
      <c r="D4640" s="32"/>
    </row>
    <row r="4641" spans="2:4" ht="15.75">
      <c r="B4641" s="13"/>
      <c r="C4641" s="31"/>
      <c r="D4641" s="32"/>
    </row>
    <row r="4642" spans="2:4" ht="15.75">
      <c r="B4642" s="13"/>
      <c r="C4642" s="31"/>
      <c r="D4642" s="32"/>
    </row>
    <row r="4643" spans="2:4" ht="15.75">
      <c r="B4643" s="13"/>
      <c r="C4643" s="31"/>
      <c r="D4643" s="32"/>
    </row>
    <row r="4644" spans="2:4" ht="15.75">
      <c r="B4644" s="13"/>
      <c r="C4644" s="31"/>
      <c r="D4644" s="32"/>
    </row>
    <row r="4645" spans="2:4" ht="15.75">
      <c r="B4645" s="13"/>
      <c r="C4645" s="31"/>
      <c r="D4645" s="32"/>
    </row>
    <row r="4646" spans="2:4" ht="15.75">
      <c r="B4646" s="13"/>
      <c r="C4646" s="31"/>
      <c r="D4646" s="32"/>
    </row>
    <row r="4647" spans="2:4" ht="15.75">
      <c r="B4647" s="13"/>
      <c r="C4647" s="31"/>
      <c r="D4647" s="32"/>
    </row>
    <row r="4648" spans="2:4" ht="15.75">
      <c r="B4648" s="13"/>
      <c r="C4648" s="31"/>
      <c r="D4648" s="32"/>
    </row>
    <row r="4649" spans="2:4" ht="15.75">
      <c r="B4649" s="13"/>
      <c r="C4649" s="31"/>
      <c r="D4649" s="32"/>
    </row>
    <row r="4650" spans="2:4" ht="15.75">
      <c r="B4650" s="13"/>
      <c r="C4650" s="31"/>
      <c r="D4650" s="32"/>
    </row>
    <row r="4651" spans="2:4" ht="15.75">
      <c r="B4651" s="13"/>
      <c r="C4651" s="31"/>
      <c r="D4651" s="32"/>
    </row>
    <row r="4652" spans="2:4" ht="15.75">
      <c r="B4652" s="13"/>
      <c r="C4652" s="31"/>
      <c r="D4652" s="32"/>
    </row>
    <row r="4653" spans="2:4" ht="15.75">
      <c r="B4653" s="13"/>
      <c r="C4653" s="31"/>
      <c r="D4653" s="32"/>
    </row>
    <row r="4654" spans="2:4" ht="15.75">
      <c r="B4654" s="13"/>
      <c r="C4654" s="31"/>
      <c r="D4654" s="32"/>
    </row>
    <row r="4655" spans="2:4" ht="15.75">
      <c r="B4655" s="13"/>
      <c r="C4655" s="31"/>
      <c r="D4655" s="32"/>
    </row>
    <row r="4656" spans="2:4" ht="15.75">
      <c r="B4656" s="13"/>
      <c r="C4656" s="31"/>
      <c r="D4656" s="32"/>
    </row>
    <row r="4657" spans="2:4" ht="15.75">
      <c r="B4657" s="13"/>
      <c r="C4657" s="31"/>
      <c r="D4657" s="32"/>
    </row>
    <row r="4658" spans="2:4" ht="15.75">
      <c r="B4658" s="13"/>
      <c r="C4658" s="31"/>
      <c r="D4658" s="32"/>
    </row>
    <row r="4659" spans="2:4" ht="15.75">
      <c r="B4659" s="13"/>
      <c r="C4659" s="31"/>
      <c r="D4659" s="32"/>
    </row>
    <row r="4660" spans="2:4" ht="15.75">
      <c r="B4660" s="13"/>
      <c r="C4660" s="31"/>
      <c r="D4660" s="32"/>
    </row>
    <row r="4661" spans="2:4" ht="15.75">
      <c r="B4661" s="13"/>
      <c r="C4661" s="31"/>
      <c r="D4661" s="32"/>
    </row>
    <row r="4662" spans="2:4" ht="15.75">
      <c r="B4662" s="13"/>
      <c r="C4662" s="31"/>
      <c r="D4662" s="32"/>
    </row>
    <row r="4663" spans="2:4" ht="15.75">
      <c r="B4663" s="13"/>
      <c r="C4663" s="31"/>
      <c r="D4663" s="32"/>
    </row>
    <row r="4664" spans="2:4" ht="15.75">
      <c r="B4664" s="13"/>
      <c r="C4664" s="31"/>
      <c r="D4664" s="32"/>
    </row>
    <row r="4665" spans="2:4" ht="15.75">
      <c r="B4665" s="13"/>
      <c r="C4665" s="31"/>
      <c r="D4665" s="32"/>
    </row>
    <row r="4666" spans="2:4" ht="15.75">
      <c r="B4666" s="13"/>
      <c r="C4666" s="31"/>
      <c r="D4666" s="32"/>
    </row>
    <row r="4667" spans="2:4" ht="15.75">
      <c r="B4667" s="13"/>
      <c r="C4667" s="31"/>
      <c r="D4667" s="32"/>
    </row>
    <row r="4668" spans="2:4" ht="15.75">
      <c r="B4668" s="13"/>
      <c r="C4668" s="31"/>
      <c r="D4668" s="32"/>
    </row>
    <row r="4669" spans="2:4" ht="15.75">
      <c r="B4669" s="13"/>
      <c r="C4669" s="31"/>
      <c r="D4669" s="32"/>
    </row>
    <row r="4670" spans="2:4" ht="15.75">
      <c r="B4670" s="13"/>
      <c r="C4670" s="31"/>
      <c r="D4670" s="32"/>
    </row>
    <row r="4671" spans="2:4" ht="15.75">
      <c r="B4671" s="13"/>
      <c r="C4671" s="31"/>
      <c r="D4671" s="32"/>
    </row>
    <row r="4672" spans="2:4" ht="15.75">
      <c r="B4672" s="13"/>
      <c r="C4672" s="31"/>
      <c r="D4672" s="32"/>
    </row>
    <row r="4673" spans="2:4" ht="15.75">
      <c r="B4673" s="13"/>
      <c r="C4673" s="31"/>
      <c r="D4673" s="32"/>
    </row>
    <row r="4674" spans="2:4" ht="15.75">
      <c r="B4674" s="13"/>
      <c r="C4674" s="31"/>
      <c r="D4674" s="32"/>
    </row>
    <row r="4675" spans="2:4" ht="15.75">
      <c r="B4675" s="13"/>
      <c r="C4675" s="31"/>
      <c r="D4675" s="32"/>
    </row>
    <row r="4676" spans="2:4" ht="15.75">
      <c r="B4676" s="13"/>
      <c r="C4676" s="31"/>
      <c r="D4676" s="32"/>
    </row>
    <row r="4677" spans="2:4" ht="15.75">
      <c r="B4677" s="13"/>
      <c r="C4677" s="31"/>
      <c r="D4677" s="32"/>
    </row>
    <row r="4678" spans="2:4" ht="15.75">
      <c r="B4678" s="13"/>
      <c r="C4678" s="31"/>
      <c r="D4678" s="32"/>
    </row>
    <row r="4679" spans="2:4" ht="15.75">
      <c r="B4679" s="13"/>
      <c r="C4679" s="31"/>
      <c r="D4679" s="32"/>
    </row>
    <row r="4680" spans="2:4" ht="15.75">
      <c r="B4680" s="13"/>
      <c r="C4680" s="31"/>
      <c r="D4680" s="32"/>
    </row>
    <row r="4681" spans="2:4" ht="15.75">
      <c r="B4681" s="13"/>
      <c r="C4681" s="31"/>
      <c r="D4681" s="32"/>
    </row>
    <row r="4682" spans="2:4" ht="15.75">
      <c r="B4682" s="13"/>
      <c r="C4682" s="31"/>
      <c r="D4682" s="32"/>
    </row>
    <row r="4683" spans="2:4" ht="15.75">
      <c r="B4683" s="13"/>
      <c r="C4683" s="31"/>
      <c r="D4683" s="32"/>
    </row>
    <row r="4684" spans="2:4" ht="15.75">
      <c r="B4684" s="13"/>
      <c r="C4684" s="31"/>
      <c r="D4684" s="32"/>
    </row>
    <row r="4685" spans="2:4" ht="15.75">
      <c r="B4685" s="13"/>
      <c r="C4685" s="31"/>
      <c r="D4685" s="32"/>
    </row>
    <row r="4686" spans="2:4" ht="15.75">
      <c r="B4686" s="13"/>
      <c r="C4686" s="31"/>
      <c r="D4686" s="32"/>
    </row>
    <row r="4687" spans="2:4" ht="15.75">
      <c r="B4687" s="13"/>
      <c r="C4687" s="31"/>
      <c r="D4687" s="32"/>
    </row>
    <row r="4688" spans="2:4" ht="15.75">
      <c r="B4688" s="13"/>
      <c r="C4688" s="31"/>
      <c r="D4688" s="32"/>
    </row>
    <row r="4689" spans="2:4" ht="15.75">
      <c r="B4689" s="13"/>
      <c r="C4689" s="31"/>
      <c r="D4689" s="32"/>
    </row>
    <row r="4690" spans="2:4" ht="15.75">
      <c r="B4690" s="13"/>
      <c r="C4690" s="31"/>
      <c r="D4690" s="32"/>
    </row>
    <row r="4691" spans="2:4" ht="15.75">
      <c r="B4691" s="13"/>
      <c r="C4691" s="31"/>
      <c r="D4691" s="32"/>
    </row>
    <row r="4692" spans="2:4" ht="15.75">
      <c r="B4692" s="13"/>
      <c r="C4692" s="31"/>
      <c r="D4692" s="32"/>
    </row>
    <row r="4693" spans="2:4" ht="15.75">
      <c r="B4693" s="13"/>
      <c r="C4693" s="31"/>
      <c r="D4693" s="32"/>
    </row>
    <row r="4694" spans="2:4" ht="15.75">
      <c r="B4694" s="13"/>
      <c r="C4694" s="31"/>
      <c r="D4694" s="32"/>
    </row>
    <row r="4695" spans="2:4" ht="15.75">
      <c r="B4695" s="13"/>
      <c r="C4695" s="31"/>
      <c r="D4695" s="32"/>
    </row>
    <row r="4696" spans="2:4" ht="15.75">
      <c r="B4696" s="13"/>
      <c r="C4696" s="31"/>
      <c r="D4696" s="32"/>
    </row>
    <row r="4697" spans="2:4" ht="15.75">
      <c r="B4697" s="13"/>
      <c r="C4697" s="31"/>
      <c r="D4697" s="32"/>
    </row>
    <row r="4698" spans="2:4" ht="15.75">
      <c r="B4698" s="13"/>
      <c r="C4698" s="31"/>
      <c r="D4698" s="32"/>
    </row>
    <row r="4699" spans="2:4" ht="15.75">
      <c r="B4699" s="13"/>
      <c r="C4699" s="31"/>
      <c r="D4699" s="32"/>
    </row>
    <row r="4700" spans="2:4" ht="15.75">
      <c r="B4700" s="13"/>
      <c r="C4700" s="31"/>
      <c r="D4700" s="32"/>
    </row>
    <row r="4701" spans="2:4" ht="15.75">
      <c r="B4701" s="13"/>
      <c r="C4701" s="31"/>
      <c r="D4701" s="32"/>
    </row>
    <row r="4702" spans="2:4" ht="15.75">
      <c r="B4702" s="13"/>
      <c r="C4702" s="31"/>
      <c r="D4702" s="32"/>
    </row>
    <row r="4703" spans="2:4" ht="15.75">
      <c r="B4703" s="13"/>
      <c r="C4703" s="31"/>
      <c r="D4703" s="32"/>
    </row>
    <row r="4704" spans="2:4" ht="15.75">
      <c r="B4704" s="13"/>
      <c r="C4704" s="31"/>
      <c r="D4704" s="32"/>
    </row>
    <row r="4705" spans="2:4" ht="15.75">
      <c r="B4705" s="13"/>
      <c r="C4705" s="31"/>
      <c r="D4705" s="32"/>
    </row>
    <row r="4706" spans="2:4" ht="15.75">
      <c r="B4706" s="13"/>
      <c r="C4706" s="31"/>
      <c r="D4706" s="32"/>
    </row>
    <row r="4707" spans="2:4" ht="15.75">
      <c r="B4707" s="13"/>
      <c r="C4707" s="31"/>
      <c r="D4707" s="32"/>
    </row>
    <row r="4708" spans="2:4" ht="15.75">
      <c r="B4708" s="13"/>
      <c r="C4708" s="31"/>
      <c r="D4708" s="32"/>
    </row>
    <row r="4709" spans="2:4" ht="15.75">
      <c r="B4709" s="13"/>
      <c r="C4709" s="31"/>
      <c r="D4709" s="32"/>
    </row>
    <row r="4710" spans="2:4" ht="15.75">
      <c r="B4710" s="13"/>
      <c r="C4710" s="31"/>
      <c r="D4710" s="32"/>
    </row>
    <row r="4711" spans="2:4" ht="15.75">
      <c r="B4711" s="13"/>
      <c r="C4711" s="31"/>
      <c r="D4711" s="32"/>
    </row>
    <row r="4712" spans="2:4" ht="15.75">
      <c r="B4712" s="13"/>
      <c r="C4712" s="31"/>
      <c r="D4712" s="32"/>
    </row>
    <row r="4713" spans="2:4" ht="15.75">
      <c r="B4713" s="13"/>
      <c r="C4713" s="31"/>
      <c r="D4713" s="32"/>
    </row>
    <row r="4714" spans="2:4" ht="15.75">
      <c r="B4714" s="13"/>
      <c r="C4714" s="31"/>
      <c r="D4714" s="32"/>
    </row>
    <row r="4715" spans="2:4" ht="15.75">
      <c r="B4715" s="13"/>
      <c r="C4715" s="31"/>
      <c r="D4715" s="32"/>
    </row>
    <row r="4716" spans="2:4" ht="15.75">
      <c r="B4716" s="13"/>
      <c r="C4716" s="31"/>
      <c r="D4716" s="32"/>
    </row>
    <row r="4717" spans="2:4" ht="15.75">
      <c r="B4717" s="13"/>
      <c r="C4717" s="31"/>
      <c r="D4717" s="32"/>
    </row>
    <row r="4718" spans="2:4" ht="15.75">
      <c r="B4718" s="13"/>
      <c r="C4718" s="31"/>
      <c r="D4718" s="32"/>
    </row>
    <row r="4719" spans="2:4" ht="15.75">
      <c r="B4719" s="13"/>
      <c r="C4719" s="31"/>
      <c r="D4719" s="32"/>
    </row>
    <row r="4720" spans="2:4" ht="15.75">
      <c r="B4720" s="13"/>
      <c r="C4720" s="31"/>
      <c r="D4720" s="32"/>
    </row>
    <row r="4721" spans="2:4" ht="15.75">
      <c r="B4721" s="13"/>
      <c r="C4721" s="31"/>
      <c r="D4721" s="32"/>
    </row>
    <row r="4722" spans="2:4" ht="15.75">
      <c r="B4722" s="13"/>
      <c r="C4722" s="31"/>
      <c r="D4722" s="32"/>
    </row>
    <row r="4723" spans="2:4" ht="15.75">
      <c r="B4723" s="13"/>
      <c r="C4723" s="31"/>
      <c r="D4723" s="32"/>
    </row>
    <row r="4724" spans="2:4" ht="15.75">
      <c r="B4724" s="13"/>
      <c r="C4724" s="31"/>
      <c r="D4724" s="32"/>
    </row>
    <row r="4725" spans="2:4" ht="15.75">
      <c r="B4725" s="13"/>
      <c r="C4725" s="31"/>
      <c r="D4725" s="32"/>
    </row>
    <row r="4726" spans="2:4" ht="15.75">
      <c r="B4726" s="13"/>
      <c r="C4726" s="31"/>
      <c r="D4726" s="32"/>
    </row>
    <row r="4727" spans="2:4" ht="15.75">
      <c r="B4727" s="13"/>
      <c r="C4727" s="31"/>
      <c r="D4727" s="32"/>
    </row>
    <row r="4728" spans="2:4" ht="15.75">
      <c r="B4728" s="13"/>
      <c r="C4728" s="31"/>
      <c r="D4728" s="32"/>
    </row>
    <row r="4729" spans="2:4" ht="15.75">
      <c r="B4729" s="13"/>
      <c r="C4729" s="31"/>
      <c r="D4729" s="32"/>
    </row>
    <row r="4730" spans="2:4" ht="15.75">
      <c r="B4730" s="13"/>
      <c r="C4730" s="31"/>
      <c r="D4730" s="32"/>
    </row>
    <row r="4731" spans="2:4" ht="15.75">
      <c r="B4731" s="13"/>
      <c r="C4731" s="31"/>
      <c r="D4731" s="32"/>
    </row>
    <row r="4732" spans="2:4" ht="15.75">
      <c r="B4732" s="13"/>
      <c r="C4732" s="31"/>
      <c r="D4732" s="32"/>
    </row>
    <row r="4733" spans="2:4" ht="15.75">
      <c r="B4733" s="13"/>
      <c r="C4733" s="31"/>
      <c r="D4733" s="32"/>
    </row>
    <row r="4734" spans="2:4" ht="15.75">
      <c r="B4734" s="13"/>
      <c r="C4734" s="31"/>
      <c r="D4734" s="32"/>
    </row>
    <row r="4735" spans="2:4" ht="15.75">
      <c r="B4735" s="13"/>
      <c r="C4735" s="31"/>
      <c r="D4735" s="32"/>
    </row>
    <row r="4736" spans="2:4" ht="15.75">
      <c r="B4736" s="13"/>
      <c r="C4736" s="31"/>
      <c r="D4736" s="32"/>
    </row>
    <row r="4737" spans="2:4" ht="15.75">
      <c r="B4737" s="13"/>
      <c r="C4737" s="31"/>
      <c r="D4737" s="32"/>
    </row>
    <row r="4738" spans="2:4" ht="15.75">
      <c r="B4738" s="13"/>
      <c r="C4738" s="31"/>
      <c r="D4738" s="32"/>
    </row>
    <row r="4739" spans="2:4" ht="15.75">
      <c r="B4739" s="13"/>
      <c r="C4739" s="31"/>
      <c r="D4739" s="32"/>
    </row>
    <row r="4740" spans="2:4" ht="15.75">
      <c r="B4740" s="13"/>
      <c r="C4740" s="31"/>
      <c r="D4740" s="32"/>
    </row>
    <row r="4741" spans="2:4" ht="15.75">
      <c r="B4741" s="13"/>
      <c r="C4741" s="31"/>
      <c r="D4741" s="32"/>
    </row>
    <row r="4742" spans="2:4" ht="15.75">
      <c r="B4742" s="13"/>
      <c r="C4742" s="31"/>
      <c r="D4742" s="32"/>
    </row>
    <row r="4743" spans="2:4" ht="15.75">
      <c r="B4743" s="13"/>
      <c r="C4743" s="31"/>
      <c r="D4743" s="32"/>
    </row>
    <row r="4744" spans="2:4" ht="15.75">
      <c r="B4744" s="13"/>
      <c r="C4744" s="31"/>
      <c r="D4744" s="32"/>
    </row>
    <row r="4745" spans="2:4" ht="15.75">
      <c r="B4745" s="13"/>
      <c r="C4745" s="31"/>
      <c r="D4745" s="32"/>
    </row>
    <row r="4746" spans="2:4" ht="15.75">
      <c r="B4746" s="13"/>
      <c r="C4746" s="31"/>
      <c r="D4746" s="32"/>
    </row>
    <row r="4747" spans="2:4" ht="15.75">
      <c r="B4747" s="13"/>
      <c r="C4747" s="31"/>
      <c r="D4747" s="32"/>
    </row>
    <row r="4748" spans="2:4" ht="15.75">
      <c r="B4748" s="13"/>
      <c r="C4748" s="31"/>
      <c r="D4748" s="32"/>
    </row>
    <row r="4749" spans="2:4" ht="15.75">
      <c r="B4749" s="13"/>
      <c r="C4749" s="31"/>
      <c r="D4749" s="32"/>
    </row>
    <row r="4750" spans="2:4" ht="15.75">
      <c r="B4750" s="13"/>
      <c r="C4750" s="31"/>
      <c r="D4750" s="32"/>
    </row>
    <row r="4751" spans="2:4" ht="15.75">
      <c r="B4751" s="13"/>
      <c r="C4751" s="31"/>
      <c r="D4751" s="32"/>
    </row>
    <row r="4752" spans="2:4" ht="15.75">
      <c r="B4752" s="13"/>
      <c r="C4752" s="31"/>
      <c r="D4752" s="32"/>
    </row>
    <row r="4753" spans="2:4" ht="15.75">
      <c r="B4753" s="13"/>
      <c r="C4753" s="31"/>
      <c r="D4753" s="32"/>
    </row>
    <row r="4754" spans="2:4" ht="15.75">
      <c r="B4754" s="13"/>
      <c r="C4754" s="31"/>
      <c r="D4754" s="32"/>
    </row>
    <row r="4755" spans="2:4" ht="15.75">
      <c r="B4755" s="13"/>
      <c r="C4755" s="31"/>
      <c r="D4755" s="32"/>
    </row>
    <row r="4756" spans="2:4" ht="15.75">
      <c r="B4756" s="13"/>
      <c r="C4756" s="31"/>
      <c r="D4756" s="32"/>
    </row>
    <row r="4757" spans="2:4" ht="15.75">
      <c r="B4757" s="13"/>
      <c r="C4757" s="31"/>
      <c r="D4757" s="32"/>
    </row>
    <row r="4758" spans="2:4" ht="15.75">
      <c r="B4758" s="13"/>
      <c r="C4758" s="31"/>
      <c r="D4758" s="32"/>
    </row>
    <row r="4759" spans="2:4" ht="15.75">
      <c r="B4759" s="13"/>
      <c r="C4759" s="31"/>
      <c r="D4759" s="32"/>
    </row>
    <row r="4760" spans="2:4" ht="15.75">
      <c r="B4760" s="13"/>
      <c r="C4760" s="31"/>
      <c r="D4760" s="32"/>
    </row>
    <row r="4761" spans="2:4" ht="15.75">
      <c r="B4761" s="13"/>
      <c r="C4761" s="31"/>
      <c r="D4761" s="32"/>
    </row>
    <row r="4762" spans="2:4" ht="15.75">
      <c r="B4762" s="13"/>
      <c r="C4762" s="31"/>
      <c r="D4762" s="32"/>
    </row>
    <row r="4763" spans="2:4" ht="15.75">
      <c r="B4763" s="13"/>
      <c r="C4763" s="31"/>
      <c r="D4763" s="32"/>
    </row>
    <row r="4764" spans="2:4" ht="15.75">
      <c r="B4764" s="13"/>
      <c r="C4764" s="31"/>
      <c r="D4764" s="32"/>
    </row>
    <row r="4765" spans="2:4" ht="15.75">
      <c r="B4765" s="13"/>
      <c r="C4765" s="31"/>
      <c r="D4765" s="32"/>
    </row>
    <row r="4766" spans="2:4" ht="15.75">
      <c r="B4766" s="13"/>
      <c r="C4766" s="31"/>
      <c r="D4766" s="32"/>
    </row>
    <row r="4767" spans="2:4" ht="15.75">
      <c r="B4767" s="13"/>
      <c r="C4767" s="31"/>
      <c r="D4767" s="32"/>
    </row>
    <row r="4768" spans="2:4" ht="15.75">
      <c r="B4768" s="13"/>
      <c r="C4768" s="31"/>
      <c r="D4768" s="32"/>
    </row>
    <row r="4769" spans="2:4" ht="15.75">
      <c r="B4769" s="13"/>
      <c r="C4769" s="31"/>
      <c r="D4769" s="32"/>
    </row>
    <row r="4770" spans="2:4" ht="15.75">
      <c r="B4770" s="13"/>
      <c r="C4770" s="31"/>
      <c r="D4770" s="32"/>
    </row>
    <row r="4771" spans="2:4" ht="15.75">
      <c r="B4771" s="13"/>
      <c r="C4771" s="31"/>
      <c r="D4771" s="32"/>
    </row>
    <row r="4772" spans="2:4" ht="15.75">
      <c r="B4772" s="13"/>
      <c r="C4772" s="31"/>
      <c r="D4772" s="32"/>
    </row>
    <row r="4773" spans="2:4" ht="15.75">
      <c r="B4773" s="13"/>
      <c r="C4773" s="31"/>
      <c r="D4773" s="32"/>
    </row>
    <row r="4774" spans="2:4" ht="15.75">
      <c r="B4774" s="13"/>
      <c r="C4774" s="31"/>
      <c r="D4774" s="32"/>
    </row>
    <row r="4775" spans="2:4" ht="15.75">
      <c r="B4775" s="13"/>
      <c r="C4775" s="31"/>
      <c r="D4775" s="32"/>
    </row>
    <row r="4776" spans="2:4" ht="15.75">
      <c r="B4776" s="13"/>
      <c r="C4776" s="31"/>
      <c r="D4776" s="32"/>
    </row>
    <row r="4777" spans="2:4" ht="15.75">
      <c r="B4777" s="13"/>
      <c r="C4777" s="31"/>
      <c r="D4777" s="32"/>
    </row>
    <row r="4778" spans="2:4" ht="15.75">
      <c r="B4778" s="13"/>
      <c r="C4778" s="31"/>
      <c r="D4778" s="32"/>
    </row>
  </sheetData>
  <sheetProtection/>
  <printOptions/>
  <pageMargins left="0.17" right="0.17" top="0.5" bottom="0.5" header="0.5" footer="0.5"/>
  <pageSetup fitToHeight="7" fitToWidth="1"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RRobinson</dc:creator>
  <cp:keywords/>
  <dc:description/>
  <cp:lastModifiedBy>Robinson, Ryan</cp:lastModifiedBy>
  <cp:lastPrinted>2016-07-07T14:32:30Z</cp:lastPrinted>
  <dcterms:created xsi:type="dcterms:W3CDTF">1999-10-07T16:42:19Z</dcterms:created>
  <dcterms:modified xsi:type="dcterms:W3CDTF">2016-10-11T20:36:01Z</dcterms:modified>
  <cp:category/>
  <cp:version/>
  <cp:contentType/>
  <cp:contentStatus/>
</cp:coreProperties>
</file>